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bookViews>
  <sheets>
    <sheet name="职业技能竞赛获奖（名次）选手激励预算表" sheetId="9" r:id="rId1"/>
    <sheet name="六公数据" sheetId="8" state="hidden" r:id="rId2"/>
    <sheet name="2019年预算参考" sheetId="6" state="hidden" r:id="rId3"/>
    <sheet name="经常性经费预测" sheetId="4" state="hidden" r:id="rId4"/>
  </sheets>
  <definedNames>
    <definedName name="_xlnm._FilterDatabase" localSheetId="1" hidden="1">六公数据!$A$2:$I$48</definedName>
    <definedName name="_xlnm._FilterDatabase" localSheetId="2" hidden="1">'2019年预算参考'!$A$3:$K$63</definedName>
    <definedName name="_xlnm._FilterDatabase" localSheetId="3" hidden="1">经常性经费预测!$A$10:$DD$13</definedName>
    <definedName name="_xlnm._FilterDatabase" localSheetId="0" hidden="1">'职业技能竞赛获奖（名次）选手激励预算表'!$A$2:$J$241</definedName>
    <definedName name="_xlnm.Print_Area" localSheetId="2">'2019年预算参考'!$A$1:$K$63</definedName>
    <definedName name="_xlnm.Print_Titles" localSheetId="2">'2019年预算参考'!$3:$3</definedName>
    <definedName name="_xlnm.Print_Titles" localSheetId="3">经常性经费预测!$3:$10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杨泳罗</author>
  </authors>
  <commentList>
    <comment ref="AN10" authorId="0">
      <text>
        <r>
          <rPr>
            <b/>
            <sz val="10"/>
            <rFont val="宋体"/>
            <charset val="134"/>
          </rPr>
          <t xml:space="preserve">岗位津贴+福利性补贴
</t>
        </r>
        <r>
          <rPr>
            <sz val="10"/>
            <rFont val="宋体"/>
            <charset val="134"/>
          </rPr>
          <t xml:space="preserve">
</t>
        </r>
      </text>
    </comment>
    <comment ref="AO10" authorId="0">
      <text>
        <r>
          <rPr>
            <b/>
            <sz val="9"/>
            <rFont val="宋体"/>
            <charset val="134"/>
          </rPr>
          <t>警衔津贴（公安、司法、监狱、强戒所、公安森林）+政法委机关工作津贴＋其他补贴（纪委工作补贴、审计人员岗位补贴）、值勤津贴、人民警察法定工作日之外加班补贴</t>
        </r>
      </text>
    </comment>
    <comment ref="AQ10" authorId="0">
      <text>
        <r>
          <rPr>
            <b/>
            <sz val="9"/>
            <rFont val="宋体"/>
            <charset val="134"/>
          </rPr>
          <t xml:space="preserve">信访补贴、机要补贴
</t>
        </r>
        <r>
          <rPr>
            <sz val="9"/>
            <rFont val="宋体"/>
            <charset val="134"/>
          </rPr>
          <t>2样特殊补贴</t>
        </r>
      </text>
    </comment>
    <comment ref="AT10" authorId="0">
      <text>
        <r>
          <rPr>
            <b/>
            <sz val="10"/>
            <rFont val="宋体"/>
            <charset val="134"/>
          </rPr>
          <t>中小学教师特殊补贴、全额事业特殊岗位津贴</t>
        </r>
      </text>
    </comment>
  </commentList>
</comments>
</file>

<file path=xl/sharedStrings.xml><?xml version="1.0" encoding="utf-8"?>
<sst xmlns="http://schemas.openxmlformats.org/spreadsheetml/2006/main" count="2437" uniqueCount="762">
  <si>
    <t>2023-2024年职业技能竞赛获奖（名次）选手激励发放公示表</t>
  </si>
  <si>
    <t>序号</t>
  </si>
  <si>
    <t>竞赛名称</t>
  </si>
  <si>
    <t>竞赛类型</t>
  </si>
  <si>
    <t>竞赛项目</t>
  </si>
  <si>
    <t>类型</t>
  </si>
  <si>
    <t>参赛选手姓名</t>
  </si>
  <si>
    <t>获奖名次</t>
  </si>
  <si>
    <t>所属单位（学校）</t>
  </si>
  <si>
    <t>获奖选手归属地</t>
  </si>
  <si>
    <t>激励资金金额预算（万元）</t>
  </si>
  <si>
    <t>中华人民共和国第二届职业技能大赛</t>
  </si>
  <si>
    <t>国家一类</t>
  </si>
  <si>
    <t>CAD机械设计（国赛项目）</t>
  </si>
  <si>
    <t>个人</t>
  </si>
  <si>
    <t>王浩培</t>
  </si>
  <si>
    <t>铜牌</t>
  </si>
  <si>
    <t>江门市技师学院</t>
  </si>
  <si>
    <t>蓬江区</t>
  </si>
  <si>
    <t>广东省第三届“南粤家政”技能大赛总决赛</t>
  </si>
  <si>
    <t>省一类</t>
  </si>
  <si>
    <t>养老护理员</t>
  </si>
  <si>
    <t>余嘉琪</t>
  </si>
  <si>
    <t>一等奖</t>
  </si>
  <si>
    <t>江门市新会技师学院</t>
  </si>
  <si>
    <t>新会区</t>
  </si>
  <si>
    <t>家政服务员</t>
  </si>
  <si>
    <t>廖金凤</t>
  </si>
  <si>
    <t>二等奖</t>
  </si>
  <si>
    <t>广东江门中医药职业学院</t>
  </si>
  <si>
    <t>胡淑玲</t>
  </si>
  <si>
    <t>三等奖</t>
  </si>
  <si>
    <t>江门市蓬江区幸福四季家园养老中心</t>
  </si>
  <si>
    <t>育婴员</t>
  </si>
  <si>
    <t>严嘉丽</t>
  </si>
  <si>
    <t>江门东方爱婴早教中心</t>
  </si>
  <si>
    <t>广东省第二届“南粤家政”技能大赛总决赛</t>
  </si>
  <si>
    <t>廖培莹</t>
  </si>
  <si>
    <t>谢淑娟</t>
  </si>
  <si>
    <t>古秀丹</t>
  </si>
  <si>
    <t>健康照护师</t>
  </si>
  <si>
    <t>陈阳春</t>
  </si>
  <si>
    <t>吴硕园</t>
  </si>
  <si>
    <t>蔡晓艺</t>
  </si>
  <si>
    <t>徐美娟</t>
  </si>
  <si>
    <t>江门市蓬江幸福寿星安老之家</t>
  </si>
  <si>
    <t>林小静</t>
  </si>
  <si>
    <t>刘倪浈</t>
  </si>
  <si>
    <t>徐厚禄</t>
  </si>
  <si>
    <t>江门市社会（儿童）福利院</t>
  </si>
  <si>
    <t>江海区</t>
  </si>
  <si>
    <t>黄敏</t>
  </si>
  <si>
    <t>江门市妇女儿童活动中心</t>
  </si>
  <si>
    <t>李佩玲</t>
  </si>
  <si>
    <t>黄妙欣</t>
  </si>
  <si>
    <t>第五届粤港澳大湾区“粤菜师傅”技能大赛</t>
  </si>
  <si>
    <t>中式面点师(名厨组)（广府菜）</t>
  </si>
  <si>
    <t>郑可燕</t>
  </si>
  <si>
    <t>中式面点师(新秀组)（广府菜）</t>
  </si>
  <si>
    <t>安敏</t>
  </si>
  <si>
    <t>广东省第三届职业技能大赛</t>
  </si>
  <si>
    <t>CAD 机械设计（国赛精选）</t>
  </si>
  <si>
    <t>金牌（一等奖）</t>
  </si>
  <si>
    <t>家具制作（世赛项目）</t>
  </si>
  <si>
    <t>关得润</t>
  </si>
  <si>
    <t>银牌（二等奖）</t>
  </si>
  <si>
    <t>健康照护（国赛精选）</t>
  </si>
  <si>
    <t>汤钰如</t>
  </si>
  <si>
    <t>数控铣（国赛精选）</t>
  </si>
  <si>
    <t>刘子豪</t>
  </si>
  <si>
    <t>汽车维修（国赛精选）</t>
  </si>
  <si>
    <t>王杰</t>
  </si>
  <si>
    <t>电力系统运营与维护（国赛精选）</t>
  </si>
  <si>
    <t>团队</t>
  </si>
  <si>
    <t>袁德权</t>
  </si>
  <si>
    <t>广东电网有限责任公司/江门供电局/新会供电局/会城配电运维供电所</t>
  </si>
  <si>
    <t>黎锡源</t>
  </si>
  <si>
    <t>江门明浩实业集团有限公司</t>
  </si>
  <si>
    <t>CAD 机械设计（世赛项目）</t>
  </si>
  <si>
    <t>张炜杉</t>
  </si>
  <si>
    <t>大数据技术应用（新职业）</t>
  </si>
  <si>
    <t>周伟强</t>
  </si>
  <si>
    <t>精细木工（世赛项目）</t>
  </si>
  <si>
    <t>谭键泉</t>
  </si>
  <si>
    <t>铜牌（三等奖）</t>
  </si>
  <si>
    <t>机器人焊接技术（国赛精选）</t>
  </si>
  <si>
    <t>伍卓彬</t>
  </si>
  <si>
    <t>电工（国赛精选）</t>
  </si>
  <si>
    <t>张健锋</t>
  </si>
  <si>
    <t>油漆与装饰（世赛项目）</t>
  </si>
  <si>
    <t>邓雅婷</t>
  </si>
  <si>
    <t>网站设计与开发（世赛项目）</t>
  </si>
  <si>
    <t>陈广雄</t>
  </si>
  <si>
    <t>2022年江门市第二届职业技能大赛“粤菜师傅”职业技能竞赛暨第五届粤港澳大湾区“粤菜师傅”技能大赛江门选拔赛</t>
  </si>
  <si>
    <t>市一类</t>
  </si>
  <si>
    <t>中式烹调师（名厨组）</t>
  </si>
  <si>
    <t>吕世烈</t>
  </si>
  <si>
    <t>一等奖（第一名）</t>
  </si>
  <si>
    <t>台山市君煌饮食有限公司</t>
  </si>
  <si>
    <t>台山市</t>
  </si>
  <si>
    <t>伍立更</t>
  </si>
  <si>
    <t>二等奖（第二名）</t>
  </si>
  <si>
    <t>开平潭江半岛酒店有限公司</t>
  </si>
  <si>
    <t>开平市</t>
  </si>
  <si>
    <t>邓建东</t>
  </si>
  <si>
    <t>三等奖（第三名）</t>
  </si>
  <si>
    <t>台山市技工学校</t>
  </si>
  <si>
    <t>中式烹调师（新秀组）</t>
  </si>
  <si>
    <t>黄日桃</t>
  </si>
  <si>
    <t>张晓东</t>
  </si>
  <si>
    <t>广东省厨艺技工学校</t>
  </si>
  <si>
    <t>中式面点师（名厨组）</t>
  </si>
  <si>
    <t>吴博年</t>
  </si>
  <si>
    <t>马从容</t>
  </si>
  <si>
    <t>中式面点师（新秀组）</t>
  </si>
  <si>
    <t>黄海锋</t>
  </si>
  <si>
    <t>陈珉旭</t>
  </si>
  <si>
    <t>2022年江门市第二届职业技能大赛</t>
  </si>
  <si>
    <t>CAD机械设计</t>
  </si>
  <si>
    <t>陈柏林</t>
  </si>
  <si>
    <t>韦石武</t>
  </si>
  <si>
    <t>谭俊轩</t>
  </si>
  <si>
    <t>二等奖（第三名）</t>
  </si>
  <si>
    <t>黄耀达</t>
  </si>
  <si>
    <t>三等奖（第四名）</t>
  </si>
  <si>
    <t>谭世源</t>
  </si>
  <si>
    <t>三等奖（第五名）</t>
  </si>
  <si>
    <t>江门市广润轨道交通实业有限公司</t>
  </si>
  <si>
    <t>易坚荣</t>
  </si>
  <si>
    <t>三等奖（第六名）</t>
  </si>
  <si>
    <t>鹤山市职业技术学校</t>
  </si>
  <si>
    <t>鹤山市</t>
  </si>
  <si>
    <t>“农村电商”</t>
  </si>
  <si>
    <t>黄羽淇</t>
  </si>
  <si>
    <t>黄嫣君</t>
  </si>
  <si>
    <t>邱若微</t>
  </si>
  <si>
    <t>苏颖</t>
  </si>
  <si>
    <t>陈智慧</t>
  </si>
  <si>
    <t>龙张怡</t>
  </si>
  <si>
    <t>汽车技术</t>
  </si>
  <si>
    <t>谢攀嵘</t>
  </si>
  <si>
    <t>司徒宝杨</t>
  </si>
  <si>
    <t>叶婷</t>
  </si>
  <si>
    <t>蒋余</t>
  </si>
  <si>
    <t>梁金鹏</t>
  </si>
  <si>
    <t>家具制作</t>
  </si>
  <si>
    <t>许景波</t>
  </si>
  <si>
    <t>江门六堡家具有限公司</t>
  </si>
  <si>
    <t>刘飞</t>
  </si>
  <si>
    <t>江门市良木匠造家具厂</t>
  </si>
  <si>
    <t>蓝亿君</t>
  </si>
  <si>
    <t>精细木工</t>
  </si>
  <si>
    <t>杨冲</t>
  </si>
  <si>
    <t>台山市大江镇星创红木家具厂</t>
  </si>
  <si>
    <t>甄梓晖</t>
  </si>
  <si>
    <t>广东省台山市技工学校</t>
  </si>
  <si>
    <t>区健华</t>
  </si>
  <si>
    <t>梁嘉俊</t>
  </si>
  <si>
    <t>伍浩源</t>
  </si>
  <si>
    <t>施学根</t>
  </si>
  <si>
    <r>
      <rPr>
        <sz val="11"/>
        <rFont val="仿宋"/>
        <charset val="134"/>
      </rPr>
      <t>台山市似锦传承红木家具公司</t>
    </r>
    <r>
      <rPr>
        <sz val="11"/>
        <rFont val="Times New Roman"/>
        <charset val="134"/>
      </rPr>
      <t> </t>
    </r>
  </si>
  <si>
    <t>电梯安装维修工</t>
  </si>
  <si>
    <t>许盛威</t>
  </si>
  <si>
    <t>开平市华发电梯工程发展有限公司</t>
  </si>
  <si>
    <t>谢永祥</t>
  </si>
  <si>
    <t>朱家胜</t>
  </si>
  <si>
    <t>江门市怡润机电设备工程有限公司</t>
  </si>
  <si>
    <t>邓灿伟</t>
  </si>
  <si>
    <t>梁永业</t>
  </si>
  <si>
    <t>江门市嘉菱电梯有限公司</t>
  </si>
  <si>
    <t>黎志强</t>
  </si>
  <si>
    <t>叶树源</t>
  </si>
  <si>
    <t>广东宏泽电梯有限公司</t>
  </si>
  <si>
    <t>熊剑锋</t>
  </si>
  <si>
    <t>何润锦</t>
  </si>
  <si>
    <t>叉车</t>
  </si>
  <si>
    <t>叶大伟</t>
  </si>
  <si>
    <t>亚太森博（广东）纸业有限公司</t>
  </si>
  <si>
    <t>陈健</t>
  </si>
  <si>
    <t>广东生力华柳工机械销售服务有限公司</t>
  </si>
  <si>
    <t>韦永曹</t>
  </si>
  <si>
    <t>广东聚盈化工有限公司</t>
  </si>
  <si>
    <t>雷华胜</t>
  </si>
  <si>
    <t>广东铜业有限公司</t>
  </si>
  <si>
    <t>张杰辉</t>
  </si>
  <si>
    <t>恩平市沙湖镇恒飞工程机械经销部</t>
  </si>
  <si>
    <t>恩平市</t>
  </si>
  <si>
    <t>张坤健</t>
  </si>
  <si>
    <t>广东万佳泓不锈钢有限公司</t>
  </si>
  <si>
    <t>美容师</t>
  </si>
  <si>
    <t>陈月瑛</t>
  </si>
  <si>
    <t>江门市新会成美职业培训学校</t>
  </si>
  <si>
    <t>陈清清</t>
  </si>
  <si>
    <t>徐凤玲</t>
  </si>
  <si>
    <t>江门市宝娜美容院</t>
  </si>
  <si>
    <t>茶艺师</t>
  </si>
  <si>
    <t>严晓蕾</t>
  </si>
  <si>
    <t>江门市第一中学</t>
  </si>
  <si>
    <t>黄翠琦</t>
  </si>
  <si>
    <t>蓬江区金鑫号茶业商行</t>
  </si>
  <si>
    <t>陈敏倩</t>
  </si>
  <si>
    <t>江门职业技术学院</t>
  </si>
  <si>
    <t>侯小丹</t>
  </si>
  <si>
    <t>江门市优博文化传播有限公司</t>
  </si>
  <si>
    <t>陈婷曼</t>
  </si>
  <si>
    <t>江门市蓬江区点水艺术培训中心</t>
  </si>
  <si>
    <t>郑芷蕾</t>
  </si>
  <si>
    <t>艺术砌砖</t>
  </si>
  <si>
    <t>罗德刚</t>
  </si>
  <si>
    <t>广东中禧建设工程有限公司</t>
  </si>
  <si>
    <t>彭小亮</t>
  </si>
  <si>
    <t>司徒永健</t>
  </si>
  <si>
    <t>关平德</t>
  </si>
  <si>
    <t>开平市嘉瑞建筑工程有限公司-2队</t>
  </si>
  <si>
    <t>温秀霞</t>
  </si>
  <si>
    <t>司徒新智</t>
  </si>
  <si>
    <t>易庆波</t>
  </si>
  <si>
    <t>开平市宏城建筑工程有限公司-1队</t>
  </si>
  <si>
    <t>霍人伟</t>
  </si>
  <si>
    <t>周振宁</t>
  </si>
  <si>
    <t>司徒耀强</t>
  </si>
  <si>
    <t>广东中妍建设有限公司</t>
  </si>
  <si>
    <t>李可鹏</t>
  </si>
  <si>
    <t>广东华通泰业建设工程有限公司</t>
  </si>
  <si>
    <t>李可安</t>
  </si>
  <si>
    <t>雷湖川</t>
  </si>
  <si>
    <t>开平市宏城建筑工程有限公司-2队</t>
  </si>
  <si>
    <t>蓝金毅</t>
  </si>
  <si>
    <t>关遇胜</t>
  </si>
  <si>
    <t>咖啡师</t>
  </si>
  <si>
    <t>陆浩彬</t>
  </si>
  <si>
    <t>邦德利</t>
  </si>
  <si>
    <t>陈欣健</t>
  </si>
  <si>
    <t>咖啡爱好者</t>
  </si>
  <si>
    <t>冯耀斌</t>
  </si>
  <si>
    <t>Firs&amp;Last Cafe</t>
  </si>
  <si>
    <t>美发师</t>
  </si>
  <si>
    <t>邓礼光</t>
  </si>
  <si>
    <t>江门市开平市三埠理发店</t>
  </si>
  <si>
    <t>熊志辉</t>
  </si>
  <si>
    <t>江门市金梦莎职业培训学校</t>
  </si>
  <si>
    <t>郑立玲</t>
  </si>
  <si>
    <t>江门市艺剪美发店</t>
  </si>
  <si>
    <t>李诗玲</t>
  </si>
  <si>
    <t>江门市诗艺美发店</t>
  </si>
  <si>
    <t>张婷婷</t>
  </si>
  <si>
    <t>江门市婷婷美发店</t>
  </si>
  <si>
    <t>李翠玲</t>
  </si>
  <si>
    <t>江门市业高发艺店</t>
  </si>
  <si>
    <t>广东省第三届“南粤家政”技能大赛江门选拔赛</t>
  </si>
  <si>
    <t>陈家早</t>
  </si>
  <si>
    <t>钟雅琳</t>
  </si>
  <si>
    <t>黎诺汶</t>
  </si>
  <si>
    <t>广东江门幼儿师范高等专科学校</t>
  </si>
  <si>
    <t>罗盼</t>
  </si>
  <si>
    <t>江门市妇女就业服务中心</t>
  </si>
  <si>
    <t>邓海丽</t>
  </si>
  <si>
    <t>谭春霞</t>
  </si>
  <si>
    <t>李静怡</t>
  </si>
  <si>
    <t>费梦婷</t>
  </si>
  <si>
    <t>叶碧君</t>
  </si>
  <si>
    <t>江门蓬江区幸福四季家园养老中心</t>
  </si>
  <si>
    <t>李芷晴</t>
  </si>
  <si>
    <t>李紫嫣</t>
  </si>
  <si>
    <t>彭妍</t>
  </si>
  <si>
    <t>潘杨烨</t>
  </si>
  <si>
    <t>莫晓桐</t>
  </si>
  <si>
    <t>丁烁</t>
  </si>
  <si>
    <t>梁水姐</t>
  </si>
  <si>
    <t>刘芝莲</t>
  </si>
  <si>
    <t>张晓妍</t>
  </si>
  <si>
    <t>江门市第三届职业技能大赛</t>
  </si>
  <si>
    <t>唐晓婷</t>
  </si>
  <si>
    <t>张倩文</t>
  </si>
  <si>
    <t>江门市职业技术学院</t>
  </si>
  <si>
    <t>叶蔓莹</t>
  </si>
  <si>
    <t>林丽芳</t>
  </si>
  <si>
    <t>平面设计技术</t>
  </si>
  <si>
    <t>马健翔</t>
  </si>
  <si>
    <t>冯嘉汉</t>
  </si>
  <si>
    <t>关栩峰</t>
  </si>
  <si>
    <t>钟浩滨</t>
  </si>
  <si>
    <t>陈文俊</t>
  </si>
  <si>
    <t>江门市从伈文化传播有限公司</t>
  </si>
  <si>
    <t>梁健聪</t>
  </si>
  <si>
    <t>江门市天联文化传播有限公司</t>
  </si>
  <si>
    <t>2022年广东省第二届“南粤家政”技能大赛江门市选拔赛</t>
  </si>
  <si>
    <t>梁女妹</t>
  </si>
  <si>
    <t>赵素银</t>
  </si>
  <si>
    <t>李诗琴</t>
  </si>
  <si>
    <t>江门市蓬江区幸福寿星安老之家</t>
  </si>
  <si>
    <t>李明燕</t>
  </si>
  <si>
    <t>江门市新会区幸福寿星安老之家</t>
  </si>
  <si>
    <t>秦红艳</t>
  </si>
  <si>
    <t>杨镕盈</t>
  </si>
  <si>
    <t>陈莹莹</t>
  </si>
  <si>
    <t>2021年江门市第一届职业技能大赛“粤菜师傅”职业技能竞赛暨第四届粤港澳大湾区“粤菜师傅”技能大赛江门选拔赛</t>
  </si>
  <si>
    <t>黄培从</t>
  </si>
  <si>
    <t>江门市富山居酒楼有限公司</t>
  </si>
  <si>
    <t>2021年江门市第一届职业技能大赛</t>
  </si>
  <si>
    <t>乡村工匠</t>
  </si>
  <si>
    <t>广东聚源建设集团有限公司</t>
  </si>
  <si>
    <t>刘瑞婷</t>
  </si>
  <si>
    <t>农村电商（传承组）</t>
  </si>
  <si>
    <t>龙丹丹</t>
  </si>
  <si>
    <t>南邦家具厂</t>
  </si>
  <si>
    <t>台山市大江镇似锦传承公司</t>
  </si>
  <si>
    <t>余启华</t>
  </si>
  <si>
    <t>加工中心立柱安装</t>
  </si>
  <si>
    <t>李彬杰</t>
  </si>
  <si>
    <t>快递从业人员</t>
  </si>
  <si>
    <t>岑海林</t>
  </si>
  <si>
    <t>江门市源颖达货运代理有限公司</t>
  </si>
  <si>
    <t>梁树敏</t>
  </si>
  <si>
    <t>江门顺丰速运有限公司</t>
  </si>
  <si>
    <t>美容</t>
  </si>
  <si>
    <t>林桂香</t>
  </si>
  <si>
    <t>宝娜美业</t>
  </si>
  <si>
    <t>2021年江门市乡村振兴职业技能大赛暨广东省乡村振兴职业技能大赛江门选拔赛</t>
  </si>
  <si>
    <t>养老护理员（职工组）</t>
  </si>
  <si>
    <t>铜奖（第三名）</t>
  </si>
  <si>
    <t>江门市福利院</t>
  </si>
  <si>
    <t>养老护理员（学生组）</t>
  </si>
  <si>
    <t>侯绮琳</t>
  </si>
  <si>
    <t>银奖（第二名）</t>
  </si>
  <si>
    <t>吴婷婷</t>
  </si>
  <si>
    <t>2020年江门市职业技能竞赛</t>
  </si>
  <si>
    <t>南粤家政（育婴员）工匠组</t>
  </si>
  <si>
    <t>黄小丽</t>
  </si>
  <si>
    <t>电子技术</t>
  </si>
  <si>
    <t>薛文辉</t>
  </si>
  <si>
    <t>肖红艳</t>
  </si>
  <si>
    <t>2021 年广东省消防行业职业技能竞赛江门市预选赛</t>
  </si>
  <si>
    <t>灭火战斗员</t>
  </si>
  <si>
    <t>李康</t>
  </si>
  <si>
    <t>铜牌（第三名）</t>
  </si>
  <si>
    <t>台城消防站</t>
  </si>
  <si>
    <t>消防装备维护员</t>
  </si>
  <si>
    <t>张江华</t>
  </si>
  <si>
    <t>金牌（第一名）</t>
  </si>
  <si>
    <t>西环路特勤站</t>
  </si>
  <si>
    <t>黄兴雷</t>
  </si>
  <si>
    <t>银牌（第二名）</t>
  </si>
  <si>
    <t>白沙消防救援站</t>
  </si>
  <si>
    <t>消防通信员</t>
  </si>
  <si>
    <t>关志林</t>
  </si>
  <si>
    <t>沙坪消防救援站</t>
  </si>
  <si>
    <t>刘家荣</t>
  </si>
  <si>
    <t>台城消防救援站</t>
  </si>
  <si>
    <t>吕惠君</t>
  </si>
  <si>
    <t>江门市宝娜职业培训学校</t>
  </si>
  <si>
    <t>黄福珍</t>
  </si>
  <si>
    <t>韦丽华</t>
  </si>
  <si>
    <t>江门市维娜美容中心</t>
  </si>
  <si>
    <t>王庭云</t>
  </si>
  <si>
    <t>无</t>
  </si>
  <si>
    <t>陈争艳</t>
  </si>
  <si>
    <t>石凤娇</t>
  </si>
  <si>
    <t>江门市匠心形象设计</t>
  </si>
  <si>
    <t>劳动关系协调员</t>
  </si>
  <si>
    <t>郭晓燕</t>
  </si>
  <si>
    <t>江海区劳动人事争议调解仲裁院</t>
  </si>
  <si>
    <t>李艳霞</t>
  </si>
  <si>
    <t>江门江益磁材有限公司</t>
  </si>
  <si>
    <t>黄翠婷</t>
  </si>
  <si>
    <t>鹤山市人力资源和社会保障局</t>
  </si>
  <si>
    <t>郭婉晶</t>
  </si>
  <si>
    <t>鹤山市劳动人事争议仲裁委员会</t>
  </si>
  <si>
    <t>钟林霞</t>
  </si>
  <si>
    <t>江门市智慧之源教育科技有限公司</t>
  </si>
  <si>
    <t>周旋</t>
  </si>
  <si>
    <t>广东杰成新能源材料科技有限公司</t>
  </si>
  <si>
    <t>2023年江门市“邑网杯”网络安全竞赛</t>
  </si>
  <si>
    <t>网络与信息安全管理员</t>
  </si>
  <si>
    <t>周皓健</t>
  </si>
  <si>
    <t>五邑大学</t>
  </si>
  <si>
    <t>张海杰</t>
  </si>
  <si>
    <t>贺汉森</t>
  </si>
  <si>
    <t>林子杰</t>
  </si>
  <si>
    <t>江门市公安局</t>
  </si>
  <si>
    <t>何基治</t>
  </si>
  <si>
    <t>杨双福</t>
  </si>
  <si>
    <t>邓齐卫</t>
  </si>
  <si>
    <t>刘晓文</t>
  </si>
  <si>
    <t>梁启强</t>
  </si>
  <si>
    <t>许仕彬</t>
  </si>
  <si>
    <t>中国电信股份有限公司江门分公司</t>
  </si>
  <si>
    <t>陈子怡</t>
  </si>
  <si>
    <t>卢建福</t>
  </si>
  <si>
    <t>于夏洋</t>
  </si>
  <si>
    <t>杨泽文</t>
  </si>
  <si>
    <t>田昊</t>
  </si>
  <si>
    <t>黄美慧</t>
  </si>
  <si>
    <t>肖宁</t>
  </si>
  <si>
    <t>韦业斌</t>
  </si>
  <si>
    <t>2023年侨都咖啡师职业技能竞赛</t>
  </si>
  <si>
    <t>廖泽华</t>
  </si>
  <si>
    <t>诚品咖啡</t>
  </si>
  <si>
    <t>梅露晶</t>
  </si>
  <si>
    <t>蓬江区原来西餐厅</t>
  </si>
  <si>
    <t>赵芷姗</t>
  </si>
  <si>
    <t>douBle douBle Cafe</t>
  </si>
  <si>
    <t>2023年江门市建筑工匠大比武</t>
  </si>
  <si>
    <t>架子工</t>
  </si>
  <si>
    <t>陈剑云</t>
  </si>
  <si>
    <t>广东省台山市第六建筑工程总公司</t>
  </si>
  <si>
    <t>张山</t>
  </si>
  <si>
    <t>建筑电工</t>
  </si>
  <si>
    <t>何江书</t>
  </si>
  <si>
    <t>中建四局第一建设有限公司基础设施分公司</t>
  </si>
  <si>
    <t>黄锐华</t>
  </si>
  <si>
    <t>广东耀南建设集团有限公司</t>
  </si>
  <si>
    <t>司徒伟健</t>
  </si>
  <si>
    <t>广东中盈盛达建设有限公司</t>
  </si>
  <si>
    <t>2023 年广东省第二届消防行业
职业技能大赛江门市预选赛</t>
  </si>
  <si>
    <t>灭火救援员</t>
  </si>
  <si>
    <t>梁德志</t>
  </si>
  <si>
    <t>鹤山市沙坪消防救援站</t>
  </si>
  <si>
    <t>陈文龙</t>
  </si>
  <si>
    <t>鹤山市鹤城消防救援站</t>
  </si>
  <si>
    <t>梁炳健</t>
  </si>
  <si>
    <t>开平市长沙消防救援站</t>
  </si>
  <si>
    <t>森林消防员</t>
  </si>
  <si>
    <t>梁炳林</t>
  </si>
  <si>
    <t>江门市新会区今古洲消防救援站</t>
  </si>
  <si>
    <t>林凯城</t>
  </si>
  <si>
    <t>台山市广海消防救援站</t>
  </si>
  <si>
    <t>叶杨彬</t>
  </si>
  <si>
    <t>梁泽源</t>
  </si>
  <si>
    <t>江门市消防救援支队应急通信与车辆勤务站</t>
  </si>
  <si>
    <t>黄积烨</t>
  </si>
  <si>
    <t>庞新</t>
  </si>
  <si>
    <t>江门市江海区高新消防救援站</t>
  </si>
  <si>
    <t>陈子亮</t>
  </si>
  <si>
    <t>江门市消防救援支队跃进路特勤站</t>
  </si>
  <si>
    <t>陈仕恒</t>
  </si>
  <si>
    <t>江门市消防救援支队西环路特勤站</t>
  </si>
  <si>
    <t>王志强</t>
  </si>
  <si>
    <t>消防设施操作员</t>
  </si>
  <si>
    <t>马双翼</t>
  </si>
  <si>
    <t>江门市奥园广场</t>
  </si>
  <si>
    <t>源伟强</t>
  </si>
  <si>
    <t>鹤山市鹤山广场</t>
  </si>
  <si>
    <t>谢晨</t>
  </si>
  <si>
    <t>新会区万达广场</t>
  </si>
  <si>
    <t>一、2019年各项目预算额度</t>
  </si>
  <si>
    <t>一级项目</t>
  </si>
  <si>
    <t>二级项目</t>
  </si>
  <si>
    <t>预算金额</t>
  </si>
  <si>
    <t>江门市“一村一助理”工程专项资金</t>
  </si>
  <si>
    <t>党建工作专项资金</t>
  </si>
  <si>
    <t>城市基层党建工作经费</t>
  </si>
  <si>
    <t>全市“两新”组织党建工作保障机制专项资金</t>
  </si>
  <si>
    <t>党的基层组织建设经费市级配套资金</t>
  </si>
  <si>
    <t>对口支援工作经费</t>
  </si>
  <si>
    <t>援疆干部慰问经费</t>
  </si>
  <si>
    <t>援疆工作经费</t>
  </si>
  <si>
    <t>援疆援川干部慰问经费</t>
  </si>
  <si>
    <t>援川工作经费</t>
  </si>
  <si>
    <t>全市党建工作“亿元保障计划”专项资金</t>
  </si>
  <si>
    <t>组织事务经费</t>
  </si>
  <si>
    <t>党内集中教育工作经费</t>
  </si>
  <si>
    <t>党代表活动经费</t>
  </si>
  <si>
    <t>领导干部特殊困难补助</t>
  </si>
  <si>
    <t>基层干部学历提高班学费补助</t>
  </si>
  <si>
    <t>干部培训经费</t>
  </si>
  <si>
    <t>业务培训支出</t>
  </si>
  <si>
    <t>全市统筹干部教育培训经费</t>
  </si>
  <si>
    <t>部自身建设培训经费</t>
  </si>
  <si>
    <t>公务员管理专项支出</t>
  </si>
  <si>
    <t>集中采购目录外的采购项目</t>
  </si>
  <si>
    <t>大型修缮</t>
  </si>
  <si>
    <t>大楼维修（护）经费</t>
  </si>
  <si>
    <t>修缮工程</t>
  </si>
  <si>
    <t>专项业务支出</t>
  </si>
  <si>
    <t>业务接待支出</t>
  </si>
  <si>
    <t>其他专项业务支出</t>
  </si>
  <si>
    <t>办公设备维修和保养服务</t>
  </si>
  <si>
    <t>计算机设备维修和保养服务</t>
  </si>
  <si>
    <t>硒鼓粉盒</t>
  </si>
  <si>
    <t>印刷服务</t>
  </si>
  <si>
    <t>复印纸</t>
  </si>
  <si>
    <t>办公设备购置</t>
  </si>
  <si>
    <t>家具用具</t>
  </si>
  <si>
    <t>通用设备</t>
  </si>
  <si>
    <t>信息网络维护及软件购置更新</t>
  </si>
  <si>
    <t>二、2019年六公预算</t>
  </si>
  <si>
    <t>三级项目</t>
  </si>
  <si>
    <r>
      <rPr>
        <b/>
        <sz val="12"/>
        <color theme="1"/>
        <rFont val="宋体"/>
        <charset val="134"/>
      </rPr>
      <t>因公出国境</t>
    </r>
  </si>
  <si>
    <r>
      <rPr>
        <b/>
        <sz val="12"/>
        <color theme="1"/>
        <rFont val="宋体"/>
        <charset val="134"/>
      </rPr>
      <t>公务接待费</t>
    </r>
  </si>
  <si>
    <r>
      <rPr>
        <b/>
        <sz val="12"/>
        <color rgb="FF000000"/>
        <rFont val="U5B8Bu4F53"/>
        <charset val="134"/>
      </rPr>
      <t>公务用车运行维护费</t>
    </r>
  </si>
  <si>
    <r>
      <rPr>
        <b/>
        <sz val="12"/>
        <color rgb="FF000000"/>
        <rFont val="U5B8Bu4F53"/>
        <charset val="134"/>
      </rPr>
      <t>会议费</t>
    </r>
  </si>
  <si>
    <r>
      <rPr>
        <b/>
        <sz val="12"/>
        <color rgb="FF000000"/>
        <rFont val="宋体"/>
        <charset val="134"/>
      </rPr>
      <t>培训费</t>
    </r>
  </si>
  <si>
    <r>
      <rPr>
        <b/>
        <sz val="12"/>
        <color theme="1"/>
        <rFont val="宋体"/>
        <charset val="134"/>
      </rPr>
      <t>差旅费</t>
    </r>
  </si>
  <si>
    <r>
      <rPr>
        <sz val="12"/>
        <color rgb="FF000000"/>
        <rFont val="U5B8Bu4F53"/>
        <charset val="134"/>
      </rPr>
      <t>干部培训经费</t>
    </r>
  </si>
  <si>
    <r>
      <rPr>
        <sz val="12"/>
        <color rgb="FF000000"/>
        <rFont val="U5B8Bu4F53"/>
        <charset val="134"/>
      </rPr>
      <t>公务员管理专项支出</t>
    </r>
  </si>
  <si>
    <r>
      <rPr>
        <sz val="12"/>
        <color rgb="FF000000"/>
        <rFont val="U5B8Bu4F53"/>
        <charset val="134"/>
      </rPr>
      <t>公务员培训</t>
    </r>
  </si>
  <si>
    <r>
      <rPr>
        <sz val="12"/>
        <color rgb="FF000000"/>
        <rFont val="U5B8Bu4F53"/>
        <charset val="134"/>
      </rPr>
      <t>专项业务支出</t>
    </r>
  </si>
  <si>
    <r>
      <rPr>
        <sz val="12"/>
        <color rgb="FF000000"/>
        <rFont val="U5B8Bu4F53"/>
        <charset val="134"/>
      </rPr>
      <t>其他专项业务支出</t>
    </r>
  </si>
  <si>
    <r>
      <rPr>
        <sz val="12"/>
        <color rgb="FF000000"/>
        <rFont val="宋体"/>
        <charset val="134"/>
      </rPr>
      <t>非专项</t>
    </r>
  </si>
  <si>
    <r>
      <rPr>
        <sz val="12"/>
        <color rgb="FF000000"/>
        <rFont val="U5B8Bu4F53"/>
        <charset val="134"/>
      </rPr>
      <t>业务接待支出</t>
    </r>
  </si>
  <si>
    <r>
      <rPr>
        <sz val="12"/>
        <color rgb="FF000000"/>
        <rFont val="U5B8Bu4F53"/>
        <charset val="134"/>
      </rPr>
      <t>会议费</t>
    </r>
  </si>
  <si>
    <r>
      <rPr>
        <sz val="12"/>
        <color rgb="FF000000"/>
        <rFont val="U5B8Bu4F53"/>
        <charset val="134"/>
      </rPr>
      <t>业务培训支出</t>
    </r>
  </si>
  <si>
    <r>
      <rPr>
        <sz val="12"/>
        <color rgb="FF000000"/>
        <rFont val="U5B8Bu4F53"/>
        <charset val="134"/>
      </rPr>
      <t>全市统筹干部教育培训经费</t>
    </r>
  </si>
  <si>
    <r>
      <rPr>
        <sz val="12"/>
        <color rgb="FF000000"/>
        <rFont val="U5B8Bu4F53"/>
        <charset val="134"/>
      </rPr>
      <t>部自身建设培训经费</t>
    </r>
  </si>
  <si>
    <r>
      <rPr>
        <sz val="12"/>
        <color rgb="FF000000"/>
        <rFont val="宋体"/>
        <charset val="134"/>
      </rPr>
      <t>合计</t>
    </r>
  </si>
  <si>
    <t>2019年组织部专项支出预算（参考）</t>
  </si>
  <si>
    <t>单位：万元</t>
  </si>
  <si>
    <t>一级项目名称</t>
  </si>
  <si>
    <t>二级项目名称</t>
  </si>
  <si>
    <t>三级项目名称</t>
  </si>
  <si>
    <t>经济科目</t>
  </si>
  <si>
    <t>预算下达指标</t>
  </si>
  <si>
    <t>1-6月支出数</t>
  </si>
  <si>
    <t>剩余指标数</t>
  </si>
  <si>
    <t>支出进度%</t>
  </si>
  <si>
    <t>科室</t>
  </si>
  <si>
    <t xml:space="preserve">备注
</t>
  </si>
  <si>
    <t>合计</t>
  </si>
  <si>
    <t>（我部在全市综合项目支付进度排名第4名）</t>
  </si>
  <si>
    <t>*</t>
  </si>
  <si>
    <r>
      <rPr>
        <b/>
        <sz val="11"/>
        <color indexed="8"/>
        <rFont val="方正仿宋简体"/>
        <charset val="134"/>
      </rPr>
      <t>1.江门市</t>
    </r>
    <r>
      <rPr>
        <b/>
        <sz val="11"/>
        <color indexed="8"/>
        <rFont val="Times New Roman"/>
        <charset val="134"/>
      </rPr>
      <t>“</t>
    </r>
    <r>
      <rPr>
        <b/>
        <sz val="11"/>
        <color indexed="8"/>
        <rFont val="方正仿宋简体"/>
        <charset val="134"/>
      </rPr>
      <t>一村一助理</t>
    </r>
    <r>
      <rPr>
        <b/>
        <sz val="11"/>
        <color indexed="8"/>
        <rFont val="Times New Roman"/>
        <charset val="134"/>
      </rPr>
      <t>”</t>
    </r>
    <r>
      <rPr>
        <b/>
        <sz val="11"/>
        <color indexed="8"/>
        <rFont val="方正仿宋简体"/>
        <charset val="134"/>
      </rPr>
      <t>工程专项资金</t>
    </r>
  </si>
  <si>
    <r>
      <rPr>
        <sz val="11"/>
        <color indexed="8"/>
        <rFont val="方正仿宋简体"/>
        <charset val="134"/>
      </rPr>
      <t>江门市</t>
    </r>
    <r>
      <rPr>
        <sz val="11"/>
        <color indexed="8"/>
        <rFont val="Times New Roman"/>
        <charset val="134"/>
      </rPr>
      <t>“</t>
    </r>
    <r>
      <rPr>
        <sz val="11"/>
        <color indexed="8"/>
        <rFont val="方正仿宋简体"/>
        <charset val="134"/>
      </rPr>
      <t>一村一助理</t>
    </r>
    <r>
      <rPr>
        <sz val="11"/>
        <color indexed="8"/>
        <rFont val="Times New Roman"/>
        <charset val="134"/>
      </rPr>
      <t>”</t>
    </r>
    <r>
      <rPr>
        <sz val="11"/>
        <color indexed="8"/>
        <rFont val="方正仿宋简体"/>
        <charset val="134"/>
      </rPr>
      <t>工程专项资金</t>
    </r>
  </si>
  <si>
    <r>
      <rPr>
        <sz val="11"/>
        <rFont val="方正仿宋简体"/>
        <charset val="134"/>
      </rPr>
      <t>江门市</t>
    </r>
    <r>
      <rPr>
        <sz val="11"/>
        <rFont val="Times New Roman"/>
        <charset val="134"/>
      </rPr>
      <t>“</t>
    </r>
    <r>
      <rPr>
        <sz val="11"/>
        <rFont val="方正仿宋简体"/>
        <charset val="134"/>
      </rPr>
      <t>一村一助理</t>
    </r>
    <r>
      <rPr>
        <sz val="11"/>
        <rFont val="Times New Roman"/>
        <charset val="134"/>
      </rPr>
      <t>”</t>
    </r>
    <r>
      <rPr>
        <sz val="11"/>
        <rFont val="方正仿宋简体"/>
        <charset val="134"/>
      </rPr>
      <t>专项资金</t>
    </r>
  </si>
  <si>
    <r>
      <rPr>
        <sz val="11"/>
        <rFont val="方正仿宋简体"/>
        <charset val="134"/>
      </rPr>
      <t>委托业务费</t>
    </r>
  </si>
  <si>
    <r>
      <rPr>
        <sz val="11"/>
        <rFont val="方正仿宋简体"/>
        <charset val="134"/>
      </rPr>
      <t>组织二科</t>
    </r>
  </si>
  <si>
    <r>
      <rPr>
        <sz val="11"/>
        <rFont val="方正仿宋简体"/>
        <charset val="134"/>
      </rPr>
      <t>财政户，年初已分配各市区</t>
    </r>
  </si>
  <si>
    <r>
      <rPr>
        <sz val="11"/>
        <rFont val="方正仿宋简体"/>
        <charset val="134"/>
      </rPr>
      <t>江门市</t>
    </r>
    <r>
      <rPr>
        <sz val="11"/>
        <rFont val="Times New Roman"/>
        <charset val="134"/>
      </rPr>
      <t>“</t>
    </r>
    <r>
      <rPr>
        <sz val="11"/>
        <rFont val="方正仿宋简体"/>
        <charset val="134"/>
      </rPr>
      <t>一村一助理</t>
    </r>
    <r>
      <rPr>
        <sz val="11"/>
        <rFont val="Times New Roman"/>
        <charset val="134"/>
      </rPr>
      <t>”</t>
    </r>
    <r>
      <rPr>
        <sz val="11"/>
        <rFont val="方正仿宋简体"/>
        <charset val="134"/>
      </rPr>
      <t>招录工作</t>
    </r>
  </si>
  <si>
    <r>
      <rPr>
        <sz val="11"/>
        <rFont val="Times New Roman"/>
        <charset val="134"/>
      </rPr>
      <t>7</t>
    </r>
    <r>
      <rPr>
        <sz val="11"/>
        <rFont val="方正仿宋简体"/>
        <charset val="134"/>
      </rPr>
      <t>月</t>
    </r>
    <r>
      <rPr>
        <sz val="11"/>
        <rFont val="Times New Roman"/>
        <charset val="134"/>
      </rPr>
      <t>6</t>
    </r>
    <r>
      <rPr>
        <sz val="11"/>
        <rFont val="方正仿宋简体"/>
        <charset val="134"/>
      </rPr>
      <t>日完成笔试工作，</t>
    </r>
    <r>
      <rPr>
        <sz val="11"/>
        <rFont val="Times New Roman"/>
        <charset val="134"/>
      </rPr>
      <t>8</t>
    </r>
    <r>
      <rPr>
        <sz val="11"/>
        <rFont val="方正仿宋简体"/>
        <charset val="134"/>
      </rPr>
      <t>月</t>
    </r>
    <r>
      <rPr>
        <sz val="11"/>
        <rFont val="Times New Roman"/>
        <charset val="134"/>
      </rPr>
      <t>2</t>
    </r>
    <r>
      <rPr>
        <sz val="11"/>
        <rFont val="方正仿宋简体"/>
        <charset val="134"/>
      </rPr>
      <t>日开展资格复审，</t>
    </r>
    <r>
      <rPr>
        <sz val="11"/>
        <rFont val="Times New Roman"/>
        <charset val="134"/>
      </rPr>
      <t>8</t>
    </r>
    <r>
      <rPr>
        <sz val="11"/>
        <rFont val="方正仿宋简体"/>
        <charset val="134"/>
      </rPr>
      <t>月</t>
    </r>
    <r>
      <rPr>
        <sz val="11"/>
        <rFont val="Times New Roman"/>
        <charset val="134"/>
      </rPr>
      <t>8</t>
    </r>
    <r>
      <rPr>
        <sz val="11"/>
        <rFont val="方正仿宋简体"/>
        <charset val="134"/>
      </rPr>
      <t>日至</t>
    </r>
    <r>
      <rPr>
        <sz val="11"/>
        <rFont val="Times New Roman"/>
        <charset val="134"/>
      </rPr>
      <t>9</t>
    </r>
    <r>
      <rPr>
        <sz val="11"/>
        <rFont val="方正仿宋简体"/>
        <charset val="134"/>
      </rPr>
      <t>日开展面试工作。待面试工作完成后，即可将招考工作经费划拨给市人事考试院。</t>
    </r>
  </si>
  <si>
    <t>2.党建工作专项资金</t>
  </si>
  <si>
    <r>
      <rPr>
        <sz val="11"/>
        <color indexed="8"/>
        <rFont val="方正仿宋简体"/>
        <charset val="134"/>
      </rPr>
      <t>党建工作专项资金</t>
    </r>
  </si>
  <si>
    <r>
      <rPr>
        <sz val="11"/>
        <rFont val="方正仿宋简体"/>
        <charset val="134"/>
      </rPr>
      <t>党的基层组织建设经费市级配套资金</t>
    </r>
  </si>
  <si>
    <r>
      <rPr>
        <sz val="11"/>
        <rFont val="方正仿宋简体"/>
        <charset val="134"/>
      </rPr>
      <t>财政户，</t>
    </r>
    <r>
      <rPr>
        <sz val="11"/>
        <rFont val="Times New Roman"/>
        <charset val="134"/>
      </rPr>
      <t>7550.17</t>
    </r>
    <r>
      <rPr>
        <sz val="11"/>
        <rFont val="方正仿宋简体"/>
        <charset val="134"/>
      </rPr>
      <t>分配各市区（补助下级）</t>
    </r>
  </si>
  <si>
    <r>
      <rPr>
        <sz val="11"/>
        <rFont val="方正仿宋简体"/>
        <charset val="134"/>
      </rPr>
      <t>全市</t>
    </r>
    <r>
      <rPr>
        <sz val="11"/>
        <rFont val="Times New Roman"/>
        <charset val="134"/>
      </rPr>
      <t>“</t>
    </r>
    <r>
      <rPr>
        <sz val="11"/>
        <rFont val="方正仿宋简体"/>
        <charset val="134"/>
      </rPr>
      <t>两新</t>
    </r>
    <r>
      <rPr>
        <sz val="11"/>
        <rFont val="Times New Roman"/>
        <charset val="134"/>
      </rPr>
      <t>”</t>
    </r>
    <r>
      <rPr>
        <sz val="11"/>
        <rFont val="方正仿宋简体"/>
        <charset val="134"/>
      </rPr>
      <t>组织党建工作保障机制专项资金</t>
    </r>
  </si>
  <si>
    <r>
      <rPr>
        <sz val="11"/>
        <rFont val="方正仿宋简体"/>
        <charset val="134"/>
      </rPr>
      <t>组织三科</t>
    </r>
  </si>
  <si>
    <r>
      <rPr>
        <sz val="11"/>
        <rFont val="方正仿宋简体"/>
        <charset val="134"/>
      </rPr>
      <t>财政户，下达</t>
    </r>
    <r>
      <rPr>
        <sz val="11"/>
        <rFont val="Times New Roman"/>
        <charset val="134"/>
      </rPr>
      <t>290</t>
    </r>
    <r>
      <rPr>
        <sz val="11"/>
        <rFont val="方正仿宋简体"/>
        <charset val="134"/>
      </rPr>
      <t>万分配各市区（补助下级）</t>
    </r>
  </si>
  <si>
    <t>3.对口支援工作经费</t>
  </si>
  <si>
    <r>
      <rPr>
        <sz val="11"/>
        <color indexed="8"/>
        <rFont val="方正仿宋简体"/>
        <charset val="134"/>
      </rPr>
      <t>对口支援工作经费</t>
    </r>
  </si>
  <si>
    <t>援疆援川干部慰问工作经费</t>
  </si>
  <si>
    <r>
      <rPr>
        <sz val="11"/>
        <rFont val="方正仿宋简体"/>
        <charset val="134"/>
      </rPr>
      <t>援疆援川干部慰问经费</t>
    </r>
  </si>
  <si>
    <r>
      <rPr>
        <sz val="11"/>
        <rFont val="方正仿宋简体"/>
        <charset val="134"/>
      </rPr>
      <t>干部三科</t>
    </r>
  </si>
  <si>
    <t>对口扶贫对口支援挂职干部慰问工作经费</t>
  </si>
  <si>
    <t>财政户</t>
  </si>
  <si>
    <r>
      <rPr>
        <sz val="11"/>
        <rFont val="方正仿宋简体"/>
        <charset val="134"/>
      </rPr>
      <t>援疆工作经费</t>
    </r>
  </si>
  <si>
    <r>
      <rPr>
        <sz val="11"/>
        <rFont val="方正仿宋简体"/>
        <charset val="134"/>
      </rPr>
      <t>财政户，原预算</t>
    </r>
    <r>
      <rPr>
        <sz val="11"/>
        <rFont val="Times New Roman"/>
        <charset val="134"/>
      </rPr>
      <t>120</t>
    </r>
    <r>
      <rPr>
        <sz val="11"/>
        <rFont val="方正仿宋简体"/>
        <charset val="134"/>
      </rPr>
      <t>万，财政收回</t>
    </r>
    <r>
      <rPr>
        <sz val="11"/>
        <rFont val="Times New Roman"/>
        <charset val="134"/>
      </rPr>
      <t>60</t>
    </r>
    <r>
      <rPr>
        <sz val="11"/>
        <rFont val="方正仿宋简体"/>
        <charset val="134"/>
      </rPr>
      <t>万。</t>
    </r>
  </si>
  <si>
    <r>
      <rPr>
        <sz val="11"/>
        <rFont val="方正仿宋简体"/>
        <charset val="134"/>
      </rPr>
      <t>援川工作经费</t>
    </r>
  </si>
  <si>
    <t>财政户，因援川人员变动，故耽误了支付进度</t>
  </si>
  <si>
    <r>
      <rPr>
        <b/>
        <sz val="11"/>
        <color indexed="8"/>
        <rFont val="方正仿宋简体"/>
        <charset val="134"/>
      </rPr>
      <t>4.全市党建工作</t>
    </r>
    <r>
      <rPr>
        <b/>
        <sz val="11"/>
        <color indexed="8"/>
        <rFont val="Times New Roman"/>
        <charset val="134"/>
      </rPr>
      <t>“</t>
    </r>
    <r>
      <rPr>
        <b/>
        <sz val="11"/>
        <color indexed="8"/>
        <rFont val="方正仿宋简体"/>
        <charset val="134"/>
      </rPr>
      <t>亿元保障计划</t>
    </r>
    <r>
      <rPr>
        <b/>
        <sz val="11"/>
        <color indexed="8"/>
        <rFont val="Times New Roman"/>
        <charset val="134"/>
      </rPr>
      <t>”</t>
    </r>
    <r>
      <rPr>
        <b/>
        <sz val="11"/>
        <color indexed="8"/>
        <rFont val="方正仿宋简体"/>
        <charset val="134"/>
      </rPr>
      <t>专项资金</t>
    </r>
  </si>
  <si>
    <r>
      <rPr>
        <sz val="11"/>
        <color indexed="8"/>
        <rFont val="方正仿宋简体"/>
        <charset val="134"/>
      </rPr>
      <t>全市党建工作</t>
    </r>
    <r>
      <rPr>
        <sz val="11"/>
        <color indexed="8"/>
        <rFont val="Times New Roman"/>
        <charset val="134"/>
      </rPr>
      <t>“</t>
    </r>
    <r>
      <rPr>
        <sz val="11"/>
        <color indexed="8"/>
        <rFont val="方正仿宋简体"/>
        <charset val="134"/>
      </rPr>
      <t>亿元保障计划</t>
    </r>
    <r>
      <rPr>
        <sz val="11"/>
        <color indexed="8"/>
        <rFont val="Times New Roman"/>
        <charset val="134"/>
      </rPr>
      <t>”</t>
    </r>
    <r>
      <rPr>
        <sz val="11"/>
        <color indexed="8"/>
        <rFont val="方正仿宋简体"/>
        <charset val="134"/>
      </rPr>
      <t>专项资金</t>
    </r>
  </si>
  <si>
    <r>
      <rPr>
        <sz val="11"/>
        <rFont val="方正仿宋简体"/>
        <charset val="134"/>
      </rPr>
      <t>全市党建</t>
    </r>
    <r>
      <rPr>
        <sz val="11"/>
        <rFont val="Times New Roman"/>
        <charset val="134"/>
      </rPr>
      <t>“</t>
    </r>
    <r>
      <rPr>
        <sz val="11"/>
        <rFont val="方正仿宋简体"/>
        <charset val="134"/>
      </rPr>
      <t>亿元保障计划</t>
    </r>
    <r>
      <rPr>
        <sz val="11"/>
        <rFont val="Times New Roman"/>
        <charset val="134"/>
      </rPr>
      <t>”</t>
    </r>
    <r>
      <rPr>
        <sz val="11"/>
        <rFont val="方正仿宋简体"/>
        <charset val="134"/>
      </rPr>
      <t>专项资金</t>
    </r>
  </si>
  <si>
    <r>
      <rPr>
        <sz val="11"/>
        <rFont val="方正仿宋简体"/>
        <charset val="134"/>
      </rPr>
      <t>财政户。市党员教育基地升级改造未完成、镇街党群服务中心建设未成、软弱涣散村社区党组织未验收等原因。</t>
    </r>
  </si>
  <si>
    <t>5.组织事务经费</t>
  </si>
  <si>
    <r>
      <rPr>
        <sz val="11"/>
        <color indexed="8"/>
        <rFont val="方正仿宋简体"/>
        <charset val="134"/>
      </rPr>
      <t>组织事务经费</t>
    </r>
  </si>
  <si>
    <r>
      <rPr>
        <sz val="11"/>
        <rFont val="方正仿宋简体"/>
        <charset val="134"/>
      </rPr>
      <t>不忘初心党内集中教育经费</t>
    </r>
  </si>
  <si>
    <r>
      <rPr>
        <sz val="11"/>
        <rFont val="方正仿宋简体"/>
        <charset val="134"/>
      </rPr>
      <t>办公费</t>
    </r>
  </si>
  <si>
    <r>
      <rPr>
        <sz val="11"/>
        <rFont val="方正仿宋简体"/>
        <charset val="134"/>
      </rPr>
      <t>组织四科</t>
    </r>
  </si>
  <si>
    <r>
      <rPr>
        <sz val="11"/>
        <rFont val="方正仿宋简体"/>
        <charset val="134"/>
      </rPr>
      <t>我市</t>
    </r>
    <r>
      <rPr>
        <sz val="11"/>
        <rFont val="Times New Roman"/>
        <charset val="134"/>
      </rPr>
      <t>“</t>
    </r>
    <r>
      <rPr>
        <sz val="11"/>
        <rFont val="方正仿宋简体"/>
        <charset val="134"/>
      </rPr>
      <t>不忘初心、牢记使命</t>
    </r>
    <r>
      <rPr>
        <sz val="11"/>
        <rFont val="Times New Roman"/>
        <charset val="134"/>
      </rPr>
      <t>”</t>
    </r>
    <r>
      <rPr>
        <sz val="11"/>
        <rFont val="方正仿宋简体"/>
        <charset val="134"/>
      </rPr>
      <t>主题教育将从</t>
    </r>
    <r>
      <rPr>
        <sz val="11"/>
        <rFont val="Times New Roman"/>
        <charset val="134"/>
      </rPr>
      <t>9</t>
    </r>
    <r>
      <rPr>
        <sz val="11"/>
        <rFont val="方正仿宋简体"/>
        <charset val="134"/>
      </rPr>
      <t>月开始，目前还未正式启动。</t>
    </r>
  </si>
  <si>
    <r>
      <rPr>
        <sz val="11"/>
        <rFont val="方正仿宋简体"/>
        <charset val="134"/>
      </rPr>
      <t>党代表活动经费</t>
    </r>
  </si>
  <si>
    <r>
      <rPr>
        <sz val="11"/>
        <rFont val="方正仿宋简体"/>
        <charset val="134"/>
      </rPr>
      <t>组织一科</t>
    </r>
  </si>
  <si>
    <t>计划8月份进行支付。</t>
  </si>
  <si>
    <r>
      <rPr>
        <sz val="11"/>
        <rFont val="方正仿宋简体"/>
        <charset val="134"/>
      </rPr>
      <t>基层干部学历提高班学费补助</t>
    </r>
  </si>
  <si>
    <r>
      <rPr>
        <sz val="11"/>
        <rFont val="方正仿宋简体"/>
        <charset val="134"/>
      </rPr>
      <t>干部培训科</t>
    </r>
  </si>
  <si>
    <r>
      <rPr>
        <sz val="11"/>
        <rFont val="方正仿宋简体"/>
        <charset val="134"/>
      </rPr>
      <t>已在</t>
    </r>
    <r>
      <rPr>
        <sz val="11"/>
        <rFont val="Times New Roman"/>
        <charset val="134"/>
      </rPr>
      <t>7</t>
    </r>
    <r>
      <rPr>
        <sz val="11"/>
        <rFont val="方正仿宋简体"/>
        <charset val="134"/>
      </rPr>
      <t>月办理支付手续，本年度应付费用共</t>
    </r>
    <r>
      <rPr>
        <sz val="11"/>
        <rFont val="Times New Roman"/>
        <charset val="134"/>
      </rPr>
      <t>101.84</t>
    </r>
    <r>
      <rPr>
        <sz val="11"/>
        <rFont val="方正仿宋简体"/>
        <charset val="134"/>
      </rPr>
      <t>万。</t>
    </r>
  </si>
  <si>
    <r>
      <rPr>
        <sz val="11"/>
        <rFont val="方正仿宋简体"/>
        <charset val="134"/>
      </rPr>
      <t>领导干部特殊困难补助</t>
    </r>
  </si>
  <si>
    <r>
      <rPr>
        <sz val="11"/>
        <rFont val="方正仿宋简体"/>
        <charset val="134"/>
      </rPr>
      <t>商品和服务支出</t>
    </r>
  </si>
  <si>
    <r>
      <rPr>
        <sz val="11"/>
        <rFont val="方正仿宋简体"/>
        <charset val="134"/>
      </rPr>
      <t>干部一科、三科</t>
    </r>
  </si>
  <si>
    <t>6.干部培训经费</t>
  </si>
  <si>
    <r>
      <rPr>
        <sz val="11"/>
        <color indexed="8"/>
        <rFont val="方正仿宋简体"/>
        <charset val="134"/>
      </rPr>
      <t>干部培训经费</t>
    </r>
  </si>
  <si>
    <t>全市统筹干部教育培训、自身建设培训经费</t>
  </si>
  <si>
    <r>
      <rPr>
        <sz val="11"/>
        <rFont val="Times New Roman"/>
        <charset val="134"/>
      </rPr>
      <t>“</t>
    </r>
    <r>
      <rPr>
        <sz val="11"/>
        <rFont val="方正仿宋简体"/>
        <charset val="134"/>
      </rPr>
      <t>一把手</t>
    </r>
    <r>
      <rPr>
        <sz val="11"/>
        <rFont val="Times New Roman"/>
        <charset val="134"/>
      </rPr>
      <t>”</t>
    </r>
    <r>
      <rPr>
        <sz val="11"/>
        <rFont val="方正仿宋简体"/>
        <charset val="134"/>
      </rPr>
      <t>党建工作专题培训班</t>
    </r>
  </si>
  <si>
    <r>
      <rPr>
        <sz val="11"/>
        <rFont val="方正仿宋简体"/>
        <charset val="134"/>
      </rPr>
      <t>培训费</t>
    </r>
  </si>
  <si>
    <r>
      <rPr>
        <sz val="11"/>
        <rFont val="方正仿宋简体"/>
        <charset val="134"/>
      </rPr>
      <t>全市部门（单位）分管党建工作负责同志党建专题培训班</t>
    </r>
  </si>
  <si>
    <r>
      <rPr>
        <sz val="11"/>
        <rFont val="方正仿宋简体"/>
        <charset val="134"/>
      </rPr>
      <t>林书记要求临时增加的培训班，资金来源统筹</t>
    </r>
  </si>
  <si>
    <t>构建良好政治生态专题培训班</t>
  </si>
  <si>
    <r>
      <rPr>
        <sz val="11"/>
        <rFont val="方正仿宋简体"/>
        <charset val="134"/>
      </rPr>
      <t>计划</t>
    </r>
    <r>
      <rPr>
        <sz val="11"/>
        <rFont val="Times New Roman"/>
        <charset val="134"/>
      </rPr>
      <t>7</t>
    </r>
    <r>
      <rPr>
        <sz val="11"/>
        <rFont val="方正仿宋简体"/>
        <charset val="134"/>
      </rPr>
      <t>月</t>
    </r>
    <r>
      <rPr>
        <sz val="11"/>
        <rFont val="Times New Roman"/>
        <charset val="134"/>
      </rPr>
      <t>28</t>
    </r>
    <r>
      <rPr>
        <sz val="11"/>
        <rFont val="方正仿宋简体"/>
        <charset val="134"/>
      </rPr>
      <t>日开班。</t>
    </r>
    <r>
      <rPr>
        <sz val="11"/>
        <rFont val="Times New Roman"/>
        <charset val="134"/>
      </rPr>
      <t>(</t>
    </r>
    <r>
      <rPr>
        <sz val="11"/>
        <rFont val="方正仿宋简体"/>
        <charset val="134"/>
      </rPr>
      <t>经与中央党校沟通，此班改为</t>
    </r>
    <r>
      <rPr>
        <sz val="11"/>
        <rFont val="Times New Roman"/>
        <charset val="134"/>
      </rPr>
      <t>“</t>
    </r>
    <r>
      <rPr>
        <sz val="11"/>
        <rFont val="方正仿宋简体"/>
        <charset val="134"/>
      </rPr>
      <t>党性教育专题培训班</t>
    </r>
    <r>
      <rPr>
        <sz val="11"/>
        <rFont val="Times New Roman"/>
        <charset val="134"/>
      </rPr>
      <t>”</t>
    </r>
    <r>
      <rPr>
        <sz val="11"/>
        <rFont val="方正仿宋简体"/>
        <charset val="134"/>
      </rPr>
      <t>）</t>
    </r>
  </si>
  <si>
    <r>
      <rPr>
        <sz val="11"/>
        <rFont val="方正仿宋简体"/>
        <charset val="134"/>
      </rPr>
      <t>国企专题研修班</t>
    </r>
  </si>
  <si>
    <r>
      <rPr>
        <sz val="11"/>
        <rFont val="方正仿宋简体"/>
        <charset val="134"/>
      </rPr>
      <t>支付手续正在办理中。</t>
    </r>
  </si>
  <si>
    <r>
      <rPr>
        <sz val="11"/>
        <rFont val="方正仿宋简体"/>
        <charset val="134"/>
      </rPr>
      <t>培训管理者培训班</t>
    </r>
  </si>
  <si>
    <r>
      <rPr>
        <sz val="11"/>
        <rFont val="方正仿宋简体"/>
        <charset val="134"/>
      </rPr>
      <t>江门市领导干部学习贯彻中央、省委、市委重大战略部署专题研讨班</t>
    </r>
  </si>
  <si>
    <r>
      <rPr>
        <sz val="11"/>
        <rFont val="Times New Roman"/>
        <charset val="134"/>
      </rPr>
      <t>3</t>
    </r>
    <r>
      <rPr>
        <sz val="11"/>
        <rFont val="方正仿宋简体"/>
        <charset val="134"/>
      </rPr>
      <t>月底已举办的粤港澳发展规划纲要专题研讨班所需经费，在市委党校预算计划内列支，未产生其他超出费用，暂未有其他开支项目。</t>
    </r>
  </si>
  <si>
    <r>
      <rPr>
        <sz val="11"/>
        <rFont val="方正仿宋简体"/>
        <charset val="134"/>
      </rPr>
      <t>金融专题研修班</t>
    </r>
  </si>
  <si>
    <r>
      <rPr>
        <sz val="11"/>
        <rFont val="Times New Roman"/>
        <charset val="134"/>
      </rPr>
      <t>7</t>
    </r>
    <r>
      <rPr>
        <sz val="11"/>
        <rFont val="方正仿宋简体"/>
        <charset val="134"/>
      </rPr>
      <t>月</t>
    </r>
    <r>
      <rPr>
        <sz val="11"/>
        <rFont val="Times New Roman"/>
        <charset val="134"/>
      </rPr>
      <t>21</t>
    </r>
    <r>
      <rPr>
        <sz val="11"/>
        <rFont val="方正仿宋简体"/>
        <charset val="134"/>
      </rPr>
      <t>日开班。</t>
    </r>
  </si>
  <si>
    <r>
      <rPr>
        <sz val="11"/>
        <rFont val="方正仿宋简体"/>
        <charset val="134"/>
      </rPr>
      <t>骨干师资培训班</t>
    </r>
  </si>
  <si>
    <r>
      <rPr>
        <sz val="11"/>
        <rFont val="方正仿宋简体"/>
        <charset val="134"/>
      </rPr>
      <t>由党校承办，待党校提交清单后办理支付手续。</t>
    </r>
  </si>
  <si>
    <r>
      <rPr>
        <sz val="11"/>
        <rFont val="方正仿宋简体"/>
        <charset val="134"/>
      </rPr>
      <t>民营经济与民营企业专题研修班</t>
    </r>
  </si>
  <si>
    <r>
      <rPr>
        <sz val="11"/>
        <rFont val="方正仿宋简体"/>
        <charset val="134"/>
      </rPr>
      <t>计划</t>
    </r>
    <r>
      <rPr>
        <sz val="11"/>
        <rFont val="Times New Roman"/>
        <charset val="134"/>
      </rPr>
      <t>10</t>
    </r>
    <r>
      <rPr>
        <sz val="11"/>
        <rFont val="方正仿宋简体"/>
        <charset val="134"/>
      </rPr>
      <t>月办班。</t>
    </r>
  </si>
  <si>
    <r>
      <rPr>
        <sz val="11"/>
        <rFont val="方正仿宋简体"/>
        <charset val="134"/>
      </rPr>
      <t>省委组织部定向班</t>
    </r>
  </si>
  <si>
    <r>
      <rPr>
        <sz val="11"/>
        <rFont val="方正仿宋简体"/>
        <charset val="134"/>
      </rPr>
      <t>未产生另聘专家课酬。</t>
    </r>
  </si>
  <si>
    <r>
      <rPr>
        <sz val="11"/>
        <rFont val="方正仿宋简体"/>
        <charset val="134"/>
      </rPr>
      <t>江门干部大讲堂</t>
    </r>
  </si>
  <si>
    <r>
      <rPr>
        <sz val="11"/>
        <rFont val="方正仿宋简体"/>
        <charset val="134"/>
      </rPr>
      <t>干部大讲堂共</t>
    </r>
    <r>
      <rPr>
        <sz val="11"/>
        <rFont val="Times New Roman"/>
        <charset val="134"/>
      </rPr>
      <t>4</t>
    </r>
    <r>
      <rPr>
        <sz val="11"/>
        <rFont val="方正仿宋简体"/>
        <charset val="134"/>
      </rPr>
      <t>期，每季度</t>
    </r>
    <r>
      <rPr>
        <sz val="11"/>
        <rFont val="Times New Roman"/>
        <charset val="134"/>
      </rPr>
      <t>1</t>
    </r>
    <r>
      <rPr>
        <sz val="11"/>
        <rFont val="方正仿宋简体"/>
        <charset val="134"/>
      </rPr>
      <t>期，已举办</t>
    </r>
    <r>
      <rPr>
        <sz val="11"/>
        <rFont val="Times New Roman"/>
        <charset val="134"/>
      </rPr>
      <t>2</t>
    </r>
    <r>
      <rPr>
        <sz val="11"/>
        <rFont val="方正仿宋简体"/>
        <charset val="134"/>
      </rPr>
      <t>期，其中已结算</t>
    </r>
    <r>
      <rPr>
        <sz val="11"/>
        <rFont val="Times New Roman"/>
        <charset val="134"/>
      </rPr>
      <t>1</t>
    </r>
    <r>
      <rPr>
        <sz val="11"/>
        <rFont val="方正仿宋简体"/>
        <charset val="134"/>
      </rPr>
      <t>期，需等党校提交清单后办理支付手续。</t>
    </r>
  </si>
  <si>
    <r>
      <rPr>
        <sz val="11"/>
        <rFont val="方正仿宋简体"/>
        <charset val="134"/>
      </rPr>
      <t>全市组工干部党史国史教育专题培训班</t>
    </r>
  </si>
  <si>
    <r>
      <rPr>
        <sz val="11"/>
        <rFont val="方正仿宋简体"/>
        <charset val="134"/>
      </rPr>
      <t>机关党委</t>
    </r>
  </si>
  <si>
    <r>
      <rPr>
        <sz val="11"/>
        <rFont val="方正仿宋简体"/>
        <charset val="134"/>
      </rPr>
      <t>培训班分别于</t>
    </r>
    <r>
      <rPr>
        <sz val="11"/>
        <rFont val="Times New Roman"/>
        <charset val="134"/>
      </rPr>
      <t>7</t>
    </r>
    <r>
      <rPr>
        <sz val="11"/>
        <rFont val="方正仿宋简体"/>
        <charset val="134"/>
      </rPr>
      <t>月</t>
    </r>
    <r>
      <rPr>
        <sz val="11"/>
        <rFont val="Times New Roman"/>
        <charset val="134"/>
      </rPr>
      <t>14-19</t>
    </r>
    <r>
      <rPr>
        <sz val="11"/>
        <rFont val="方正仿宋简体"/>
        <charset val="134"/>
      </rPr>
      <t>日、</t>
    </r>
    <r>
      <rPr>
        <sz val="11"/>
        <rFont val="Times New Roman"/>
        <charset val="134"/>
      </rPr>
      <t>8</t>
    </r>
    <r>
      <rPr>
        <sz val="11"/>
        <rFont val="方正仿宋简体"/>
        <charset val="134"/>
      </rPr>
      <t>月</t>
    </r>
    <r>
      <rPr>
        <sz val="11"/>
        <rFont val="Times New Roman"/>
        <charset val="134"/>
      </rPr>
      <t>4-9</t>
    </r>
    <r>
      <rPr>
        <sz val="11"/>
        <rFont val="方正仿宋简体"/>
        <charset val="134"/>
      </rPr>
      <t>日开展，预计</t>
    </r>
    <r>
      <rPr>
        <sz val="11"/>
        <rFont val="Times New Roman"/>
        <charset val="134"/>
      </rPr>
      <t>8</t>
    </r>
    <r>
      <rPr>
        <sz val="11"/>
        <rFont val="方正仿宋简体"/>
        <charset val="134"/>
      </rPr>
      <t>月底前可完成支出。</t>
    </r>
  </si>
  <si>
    <r>
      <rPr>
        <sz val="11"/>
        <rFont val="方正仿宋简体"/>
        <charset val="134"/>
      </rPr>
      <t>全市组织工作公文写作专题培训班</t>
    </r>
  </si>
  <si>
    <r>
      <rPr>
        <sz val="11"/>
        <rFont val="方正仿宋简体"/>
        <charset val="134"/>
      </rPr>
      <t>调研科</t>
    </r>
  </si>
  <si>
    <r>
      <rPr>
        <sz val="11"/>
        <rFont val="方正仿宋简体"/>
        <charset val="134"/>
      </rPr>
      <t>今年省的会议是</t>
    </r>
    <r>
      <rPr>
        <sz val="11"/>
        <rFont val="Times New Roman"/>
        <charset val="134"/>
      </rPr>
      <t>6</t>
    </r>
    <r>
      <rPr>
        <sz val="11"/>
        <rFont val="方正仿宋简体"/>
        <charset val="134"/>
      </rPr>
      <t>月</t>
    </r>
    <r>
      <rPr>
        <sz val="11"/>
        <rFont val="Times New Roman"/>
        <charset val="134"/>
      </rPr>
      <t>20</t>
    </r>
    <r>
      <rPr>
        <sz val="11"/>
        <rFont val="方正仿宋简体"/>
        <charset val="134"/>
      </rPr>
      <t>日召开。该培训班计划</t>
    </r>
    <r>
      <rPr>
        <sz val="11"/>
        <rFont val="Times New Roman"/>
        <charset val="134"/>
      </rPr>
      <t>8</t>
    </r>
    <r>
      <rPr>
        <sz val="11"/>
        <rFont val="方正仿宋简体"/>
        <charset val="134"/>
      </rPr>
      <t>月底举办。</t>
    </r>
  </si>
  <si>
    <r>
      <rPr>
        <sz val="11"/>
        <rFont val="方正仿宋简体"/>
        <charset val="134"/>
      </rPr>
      <t>江门市村（社区）党组织书记专题培训班</t>
    </r>
  </si>
  <si>
    <r>
      <rPr>
        <sz val="11"/>
        <rFont val="方正仿宋简体"/>
        <charset val="134"/>
      </rPr>
      <t>全市镇（街）组织委员和专职组织员</t>
    </r>
    <r>
      <rPr>
        <sz val="11"/>
        <rFont val="Times New Roman"/>
        <charset val="134"/>
      </rPr>
      <t>“</t>
    </r>
    <r>
      <rPr>
        <sz val="11"/>
        <rFont val="方正仿宋简体"/>
        <charset val="134"/>
      </rPr>
      <t>提升组织力</t>
    </r>
    <r>
      <rPr>
        <sz val="11"/>
        <rFont val="Times New Roman"/>
        <charset val="134"/>
      </rPr>
      <t>”</t>
    </r>
    <r>
      <rPr>
        <sz val="11"/>
        <rFont val="方正仿宋简体"/>
        <charset val="134"/>
      </rPr>
      <t>专题培训班</t>
    </r>
  </si>
  <si>
    <r>
      <rPr>
        <sz val="11"/>
        <rFont val="方正仿宋简体"/>
        <charset val="134"/>
      </rPr>
      <t>江门市</t>
    </r>
    <r>
      <rPr>
        <sz val="11"/>
        <rFont val="Times New Roman"/>
        <charset val="134"/>
      </rPr>
      <t>“</t>
    </r>
    <r>
      <rPr>
        <sz val="11"/>
        <rFont val="方正仿宋简体"/>
        <charset val="134"/>
      </rPr>
      <t>两新</t>
    </r>
    <r>
      <rPr>
        <sz val="11"/>
        <rFont val="Times New Roman"/>
        <charset val="134"/>
      </rPr>
      <t>”</t>
    </r>
    <r>
      <rPr>
        <sz val="11"/>
        <rFont val="方正仿宋简体"/>
        <charset val="134"/>
      </rPr>
      <t>组织中青年党务骨干培训示范班</t>
    </r>
  </si>
  <si>
    <r>
      <rPr>
        <sz val="11"/>
        <rFont val="方正仿宋简体"/>
        <charset val="134"/>
      </rPr>
      <t>江门市</t>
    </r>
    <r>
      <rPr>
        <sz val="11"/>
        <rFont val="Times New Roman"/>
        <charset val="134"/>
      </rPr>
      <t>“</t>
    </r>
    <r>
      <rPr>
        <sz val="11"/>
        <rFont val="方正仿宋简体"/>
        <charset val="134"/>
      </rPr>
      <t>两新</t>
    </r>
    <r>
      <rPr>
        <sz val="11"/>
        <rFont val="Times New Roman"/>
        <charset val="134"/>
      </rPr>
      <t>”</t>
    </r>
    <r>
      <rPr>
        <sz val="11"/>
        <rFont val="方正仿宋简体"/>
        <charset val="134"/>
      </rPr>
      <t>组织党组织书记培训示范班</t>
    </r>
  </si>
  <si>
    <t>计划10月份支付。</t>
  </si>
  <si>
    <r>
      <rPr>
        <sz val="11"/>
        <rFont val="方正仿宋简体"/>
        <charset val="134"/>
      </rPr>
      <t>江门市</t>
    </r>
    <r>
      <rPr>
        <sz val="11"/>
        <rFont val="Times New Roman"/>
        <charset val="134"/>
      </rPr>
      <t>“</t>
    </r>
    <r>
      <rPr>
        <sz val="11"/>
        <rFont val="方正仿宋简体"/>
        <charset val="134"/>
      </rPr>
      <t>两新</t>
    </r>
    <r>
      <rPr>
        <sz val="11"/>
        <rFont val="Times New Roman"/>
        <charset val="134"/>
      </rPr>
      <t>”</t>
    </r>
    <r>
      <rPr>
        <sz val="11"/>
        <rFont val="方正仿宋简体"/>
        <charset val="134"/>
      </rPr>
      <t>组织通讯员培训班</t>
    </r>
  </si>
  <si>
    <r>
      <rPr>
        <sz val="11"/>
        <rFont val="方正仿宋简体"/>
        <charset val="134"/>
      </rPr>
      <t>市直机关党务干部能力素质提高班</t>
    </r>
  </si>
  <si>
    <r>
      <rPr>
        <sz val="11"/>
        <rFont val="方正仿宋简体"/>
        <charset val="134"/>
      </rPr>
      <t>分两期召开，一期在</t>
    </r>
    <r>
      <rPr>
        <sz val="11"/>
        <rFont val="Times New Roman"/>
        <charset val="134"/>
      </rPr>
      <t>7</t>
    </r>
    <r>
      <rPr>
        <sz val="11"/>
        <rFont val="方正仿宋简体"/>
        <charset val="134"/>
      </rPr>
      <t>月中旬，已经培训完成，正在等浙江大学寄回办班的合同。一期在</t>
    </r>
    <r>
      <rPr>
        <sz val="11"/>
        <rFont val="Times New Roman"/>
        <charset val="134"/>
      </rPr>
      <t>8</t>
    </r>
    <r>
      <rPr>
        <sz val="11"/>
        <rFont val="方正仿宋简体"/>
        <charset val="134"/>
      </rPr>
      <t>月上旬。</t>
    </r>
  </si>
  <si>
    <r>
      <rPr>
        <sz val="11"/>
        <rFont val="方正仿宋简体"/>
        <charset val="134"/>
      </rPr>
      <t>全市组织人事干部专题培训班</t>
    </r>
  </si>
  <si>
    <r>
      <rPr>
        <sz val="11"/>
        <rFont val="方正仿宋简体"/>
        <charset val="134"/>
      </rPr>
      <t>干部一科</t>
    </r>
  </si>
  <si>
    <t>初步计划在8月底办班。</t>
  </si>
  <si>
    <r>
      <rPr>
        <sz val="11"/>
        <rFont val="方正仿宋简体"/>
        <charset val="134"/>
      </rPr>
      <t>全市人事干部业务培训班</t>
    </r>
  </si>
  <si>
    <r>
      <rPr>
        <sz val="11"/>
        <rFont val="方正仿宋简体"/>
        <charset val="134"/>
      </rPr>
      <t>新修订《党政领导干部选拔任用工作条例》专题培训班</t>
    </r>
  </si>
  <si>
    <r>
      <rPr>
        <sz val="11"/>
        <rFont val="方正仿宋简体"/>
        <charset val="134"/>
      </rPr>
      <t>干部监督科</t>
    </r>
  </si>
  <si>
    <r>
      <rPr>
        <sz val="11"/>
        <rFont val="方正仿宋简体"/>
        <charset val="134"/>
      </rPr>
      <t>统筹使用</t>
    </r>
  </si>
  <si>
    <r>
      <rPr>
        <sz val="11"/>
        <rFont val="方正仿宋简体"/>
        <charset val="134"/>
      </rPr>
      <t>全市公务员信息更新采集和公务员统计业务培训班</t>
    </r>
  </si>
  <si>
    <r>
      <rPr>
        <sz val="11"/>
        <rFont val="方正仿宋简体"/>
        <charset val="134"/>
      </rPr>
      <t>信息科</t>
    </r>
  </si>
  <si>
    <r>
      <rPr>
        <sz val="11"/>
        <rFont val="方正仿宋简体"/>
        <charset val="134"/>
      </rPr>
      <t>按照工作计划，该培训班将于年底进行。</t>
    </r>
  </si>
  <si>
    <r>
      <rPr>
        <sz val="11"/>
        <rFont val="方正仿宋简体"/>
        <charset val="134"/>
      </rPr>
      <t>全市党内统计业务培训班</t>
    </r>
  </si>
  <si>
    <t>公务员培训费</t>
  </si>
  <si>
    <r>
      <rPr>
        <sz val="11"/>
        <rFont val="方正仿宋简体"/>
        <charset val="134"/>
      </rPr>
      <t>年轻干部能力提升培训班（科级公务员专门业务培训）</t>
    </r>
  </si>
  <si>
    <r>
      <rPr>
        <sz val="11"/>
        <rFont val="方正仿宋简体"/>
        <charset val="134"/>
      </rPr>
      <t>按照省的统一安排，在下半年落实。</t>
    </r>
  </si>
  <si>
    <r>
      <rPr>
        <sz val="11"/>
        <rFont val="方正仿宋简体"/>
        <charset val="134"/>
      </rPr>
      <t>市直公务员初任培训班</t>
    </r>
  </si>
  <si>
    <r>
      <rPr>
        <sz val="11"/>
        <rFont val="方正仿宋简体"/>
        <charset val="134"/>
      </rPr>
      <t>市直科级任职培训班</t>
    </r>
  </si>
  <si>
    <r>
      <rPr>
        <sz val="11"/>
        <rFont val="方正仿宋简体"/>
        <charset val="134"/>
      </rPr>
      <t>已结束，待党校提交清单后办理支付手续。</t>
    </r>
  </si>
  <si>
    <r>
      <rPr>
        <sz val="11"/>
        <rFont val="方正仿宋简体"/>
        <charset val="134"/>
      </rPr>
      <t>公务员对口培训班</t>
    </r>
  </si>
  <si>
    <r>
      <rPr>
        <sz val="11"/>
        <rFont val="方正仿宋简体"/>
        <charset val="134"/>
      </rPr>
      <t>在职（全员）培训班</t>
    </r>
  </si>
  <si>
    <r>
      <rPr>
        <sz val="11"/>
        <rFont val="方正仿宋简体"/>
        <charset val="134"/>
      </rPr>
      <t>双基培训班</t>
    </r>
  </si>
  <si>
    <t>7.大型修缮</t>
  </si>
  <si>
    <r>
      <rPr>
        <sz val="11"/>
        <color indexed="8"/>
        <rFont val="方正仿宋简体"/>
        <charset val="134"/>
      </rPr>
      <t>大型修缮</t>
    </r>
  </si>
  <si>
    <r>
      <rPr>
        <sz val="11"/>
        <rFont val="方正仿宋简体"/>
        <charset val="134"/>
      </rPr>
      <t>大型修缮费</t>
    </r>
  </si>
  <si>
    <r>
      <rPr>
        <sz val="11"/>
        <rFont val="方正仿宋简体"/>
        <charset val="134"/>
      </rPr>
      <t>维修（护）费</t>
    </r>
  </si>
  <si>
    <r>
      <rPr>
        <sz val="11"/>
        <rFont val="方正仿宋简体"/>
        <charset val="134"/>
      </rPr>
      <t>办公室</t>
    </r>
  </si>
  <si>
    <r>
      <rPr>
        <sz val="11"/>
        <rFont val="方正仿宋简体"/>
        <charset val="134"/>
      </rPr>
      <t>政府性基金预算安排。</t>
    </r>
  </si>
  <si>
    <t>8.专项业务支出</t>
  </si>
  <si>
    <r>
      <rPr>
        <sz val="11"/>
        <color indexed="8"/>
        <rFont val="方正仿宋简体"/>
        <charset val="134"/>
      </rPr>
      <t>专项业务支出</t>
    </r>
  </si>
  <si>
    <r>
      <rPr>
        <sz val="11"/>
        <rFont val="方正仿宋简体"/>
        <charset val="134"/>
      </rPr>
      <t>大组工网网络购置</t>
    </r>
  </si>
  <si>
    <r>
      <rPr>
        <sz val="11"/>
        <rFont val="方正仿宋简体"/>
        <charset val="134"/>
      </rPr>
      <t>网络设备购置</t>
    </r>
  </si>
  <si>
    <r>
      <rPr>
        <sz val="11"/>
        <rFont val="方正仿宋简体"/>
        <charset val="134"/>
      </rPr>
      <t>按照工作计划，该项工作将于</t>
    </r>
    <r>
      <rPr>
        <sz val="11"/>
        <rFont val="Times New Roman"/>
        <charset val="134"/>
      </rPr>
      <t>9</t>
    </r>
    <r>
      <rPr>
        <sz val="11"/>
        <rFont val="方正仿宋简体"/>
        <charset val="134"/>
      </rPr>
      <t>月份逐步开展。</t>
    </r>
  </si>
  <si>
    <r>
      <rPr>
        <sz val="11"/>
        <rFont val="方正仿宋简体"/>
        <charset val="134"/>
      </rPr>
      <t>办公设备购置</t>
    </r>
  </si>
  <si>
    <r>
      <rPr>
        <sz val="11"/>
        <rFont val="方正仿宋简体"/>
        <charset val="134"/>
      </rPr>
      <t>业务接待支出</t>
    </r>
  </si>
  <si>
    <r>
      <rPr>
        <sz val="11"/>
        <rFont val="方正仿宋简体"/>
        <charset val="134"/>
      </rPr>
      <t>接待费</t>
    </r>
  </si>
  <si>
    <r>
      <rPr>
        <sz val="11"/>
        <rFont val="方正仿宋简体"/>
        <charset val="134"/>
      </rPr>
      <t>会议费</t>
    </r>
  </si>
  <si>
    <r>
      <rPr>
        <sz val="11"/>
        <rFont val="方正仿宋简体"/>
        <charset val="134"/>
      </rPr>
      <t>干部人事档案整理服务费</t>
    </r>
  </si>
  <si>
    <r>
      <rPr>
        <sz val="11"/>
        <rFont val="方正仿宋简体"/>
        <charset val="134"/>
      </rPr>
      <t>按照工作计划，该项工作将于</t>
    </r>
    <r>
      <rPr>
        <sz val="11"/>
        <rFont val="Times New Roman"/>
        <charset val="134"/>
      </rPr>
      <t>9</t>
    </r>
    <r>
      <rPr>
        <sz val="11"/>
        <rFont val="方正仿宋简体"/>
        <charset val="134"/>
      </rPr>
      <t>月份正式开展。</t>
    </r>
  </si>
  <si>
    <r>
      <rPr>
        <sz val="11"/>
        <rFont val="方正仿宋简体"/>
        <charset val="134"/>
      </rPr>
      <t>黑龙江七台河市、四川甘孜州、广西崇左等地选派到我市直挂职干部的租住费用</t>
    </r>
  </si>
  <si>
    <r>
      <rPr>
        <sz val="11"/>
        <rFont val="方正仿宋简体"/>
        <charset val="134"/>
      </rPr>
      <t>租赁费</t>
    </r>
  </si>
  <si>
    <r>
      <rPr>
        <sz val="11"/>
        <rFont val="方正仿宋简体"/>
        <charset val="134"/>
      </rPr>
      <t>该笔资金由原对口支援工作经费援藏工作经费调整过来，计划</t>
    </r>
    <r>
      <rPr>
        <sz val="11"/>
        <rFont val="Times New Roman"/>
        <charset val="134"/>
      </rPr>
      <t>10</t>
    </r>
    <r>
      <rPr>
        <sz val="11"/>
        <rFont val="方正仿宋简体"/>
        <charset val="134"/>
      </rPr>
      <t>月份对七台河市挂职干部租赁费做一次结算，计划</t>
    </r>
    <r>
      <rPr>
        <sz val="11"/>
        <rFont val="Times New Roman"/>
        <charset val="134"/>
      </rPr>
      <t>12</t>
    </r>
    <r>
      <rPr>
        <sz val="11"/>
        <rFont val="方正仿宋简体"/>
        <charset val="134"/>
      </rPr>
      <t>月份对崇左市挂职干部租赁费做一次结算。</t>
    </r>
  </si>
  <si>
    <t>年中追加</t>
  </si>
  <si>
    <r>
      <rPr>
        <sz val="11"/>
        <rFont val="方正仿宋简体"/>
        <charset val="134"/>
      </rPr>
      <t>其他专项业务支出</t>
    </r>
  </si>
  <si>
    <r>
      <rPr>
        <sz val="11"/>
        <rFont val="方正仿宋简体"/>
        <charset val="134"/>
      </rPr>
      <t>其他商品和服务支出</t>
    </r>
  </si>
  <si>
    <t>手工录入</t>
  </si>
  <si>
    <t>数据</t>
  </si>
  <si>
    <t>公式</t>
  </si>
  <si>
    <t>设置公式部分</t>
  </si>
  <si>
    <t>修改部分</t>
  </si>
  <si>
    <t>有公式调整部分，或注意部分</t>
  </si>
  <si>
    <t>定员定额单位</t>
  </si>
  <si>
    <t>编制单位：江门市财政局</t>
  </si>
  <si>
    <t>日期：2019年1月29日</t>
  </si>
  <si>
    <t>2011年备注</t>
  </si>
  <si>
    <t>2012年备注</t>
  </si>
  <si>
    <t>2013年备注</t>
  </si>
  <si>
    <t>2014年备注</t>
  </si>
  <si>
    <t>2015年备注</t>
  </si>
  <si>
    <t>2016年备注</t>
  </si>
  <si>
    <t>2018年备注</t>
  </si>
  <si>
    <t>单位代码</t>
  </si>
  <si>
    <t>单位</t>
  </si>
  <si>
    <t>在职2019年功能科目</t>
  </si>
  <si>
    <t>离退休2019年功能科目</t>
  </si>
  <si>
    <t>归口业务科</t>
  </si>
  <si>
    <t>2019年预算</t>
  </si>
  <si>
    <t>2020年单位编制人数（增减纪委派驻人员）</t>
  </si>
  <si>
    <t>其中：</t>
  </si>
  <si>
    <t>实有人数
（2019年8月统发数据）</t>
  </si>
  <si>
    <t>单位离退休人数
（2018年10月）</t>
  </si>
  <si>
    <t>政府雇员</t>
  </si>
  <si>
    <t>经费计算标准（第四部分）</t>
  </si>
  <si>
    <t>核定经常性经费拨款</t>
  </si>
  <si>
    <t>在职</t>
  </si>
  <si>
    <t>事业单位增加补贴</t>
  </si>
  <si>
    <t>福利费</t>
  </si>
  <si>
    <t>离退休</t>
  </si>
  <si>
    <t>退休增加</t>
  </si>
  <si>
    <r>
      <rPr>
        <b/>
        <sz val="11"/>
        <rFont val="宋体"/>
        <charset val="134"/>
      </rPr>
      <t>公用经费</t>
    </r>
  </si>
  <si>
    <t>公用经费增加</t>
  </si>
  <si>
    <t>拨款总计</t>
  </si>
  <si>
    <t>在职个人及公用经费合计</t>
  </si>
  <si>
    <t>在职个人经费</t>
  </si>
  <si>
    <t>对个人和家庭的补助支出（离退休经费）</t>
  </si>
  <si>
    <t>公用经费</t>
  </si>
  <si>
    <r>
      <rPr>
        <b/>
        <sz val="11"/>
        <rFont val="宋体"/>
        <charset val="134"/>
      </rPr>
      <t>供给比例</t>
    </r>
    <r>
      <rPr>
        <b/>
        <sz val="11"/>
        <rFont val="Times New Roman"/>
        <charset val="134"/>
      </rPr>
      <t xml:space="preserve">%
</t>
    </r>
    <r>
      <rPr>
        <b/>
        <sz val="11"/>
        <rFont val="宋体"/>
        <charset val="134"/>
      </rPr>
      <t>（在职、公用）</t>
    </r>
  </si>
  <si>
    <r>
      <rPr>
        <b/>
        <sz val="11"/>
        <rFont val="宋体"/>
        <charset val="134"/>
      </rPr>
      <t>供给比例</t>
    </r>
    <r>
      <rPr>
        <b/>
        <sz val="11"/>
        <rFont val="Times New Roman"/>
        <charset val="134"/>
      </rPr>
      <t xml:space="preserve">%
</t>
    </r>
    <r>
      <rPr>
        <b/>
        <sz val="11"/>
        <rFont val="宋体"/>
        <charset val="134"/>
      </rPr>
      <t>（离退休）</t>
    </r>
  </si>
  <si>
    <t>工资福利支出</t>
  </si>
  <si>
    <t>对个人和家庭的补助支出（在职）</t>
  </si>
  <si>
    <t>小计</t>
  </si>
  <si>
    <t>日常公用经费</t>
  </si>
  <si>
    <t>公务交通补贴</t>
  </si>
  <si>
    <t>保留公车运行维护费</t>
  </si>
  <si>
    <t>公务出行租赁经费</t>
  </si>
  <si>
    <t>工资福利支出合计</t>
  </si>
  <si>
    <t>在编在职人员工资福利支出</t>
  </si>
  <si>
    <t>在编在职人员社会保障缴费</t>
  </si>
  <si>
    <t>科目代码</t>
  </si>
  <si>
    <t>科目名称</t>
  </si>
  <si>
    <t>编制</t>
  </si>
  <si>
    <t>单列编制</t>
  </si>
  <si>
    <t>纪委派驻人员</t>
  </si>
  <si>
    <t>离休</t>
  </si>
  <si>
    <t>退休</t>
  </si>
  <si>
    <t>退职</t>
  </si>
  <si>
    <t>原管理方式雇员（包含在在职实有人数中）</t>
  </si>
  <si>
    <t>现管理方式雇员</t>
  </si>
  <si>
    <t>基本工资</t>
  </si>
  <si>
    <t>正常津补贴</t>
  </si>
  <si>
    <t>行政单位特殊岗位津贴</t>
  </si>
  <si>
    <t>奖金（含年终考核称职奖）</t>
  </si>
  <si>
    <t>其他补贴</t>
  </si>
  <si>
    <t>市直机关单位年度绩效考核奖</t>
  </si>
  <si>
    <t>基础性绩效工资</t>
  </si>
  <si>
    <t>中小学教师、事业单位特殊岗位津贴</t>
  </si>
  <si>
    <t>奖励性绩效工资</t>
  </si>
  <si>
    <t>事业单位核增绩效工资</t>
  </si>
  <si>
    <t>住房改革补贴</t>
  </si>
  <si>
    <t>住房补贴（2210203）</t>
  </si>
  <si>
    <t>住房公积金（2210201）</t>
  </si>
  <si>
    <t>基本养老保险缴费（2080505）</t>
  </si>
  <si>
    <t>职业年金缴费（2080506）</t>
  </si>
  <si>
    <t>职工基本医疗保险缴费(2101101/2101102)</t>
  </si>
  <si>
    <t>公务员医疗补助缴费(2101103)</t>
  </si>
  <si>
    <t>工伤保险</t>
  </si>
  <si>
    <t>生育保险</t>
  </si>
  <si>
    <t>其他社会保障缴费（含教师失业保险）</t>
  </si>
  <si>
    <t>雇员工资</t>
  </si>
  <si>
    <t>雇员年终考核称职奖</t>
  </si>
  <si>
    <t>雇员年度绩效考核奖</t>
  </si>
  <si>
    <t>雇员住房公积金（2210201）</t>
  </si>
  <si>
    <t>雇员住房改革补贴</t>
  </si>
  <si>
    <t>雇员住房补贴（2210203）</t>
  </si>
  <si>
    <t>政府雇员医疗保险(2101101)</t>
  </si>
  <si>
    <t>政府雇员除医疗外社保缴费</t>
  </si>
  <si>
    <t>行政事业单位计生奖</t>
  </si>
  <si>
    <t>雇员计生奖</t>
  </si>
  <si>
    <t>其他(含教师节慰问金等）</t>
  </si>
  <si>
    <t>基本离退休费</t>
  </si>
  <si>
    <t>离退休人员补贴</t>
  </si>
  <si>
    <t>离退休人员节日津贴</t>
  </si>
  <si>
    <t>离退休人员住房改革补贴</t>
  </si>
  <si>
    <t>离退休春节慰问金</t>
  </si>
  <si>
    <t>基本医疗保险缴费(2101101/2101102)</t>
  </si>
  <si>
    <t>福利费小计</t>
  </si>
  <si>
    <t>福利费（在职）</t>
  </si>
  <si>
    <t>福利费（离退休）</t>
  </si>
  <si>
    <t>跟进</t>
  </si>
  <si>
    <t>大项</t>
  </si>
  <si>
    <t>一、公务员单位（含参依照单位）</t>
  </si>
  <si>
    <t>江机编办[2012]227号</t>
  </si>
  <si>
    <t>根据江机编办［2015］475号，增加编制4名</t>
  </si>
  <si>
    <t>根据江机编办［2017］47号，增加行政执法专项编制4名，增编后，核定编制46名</t>
  </si>
  <si>
    <t>中国共产党江门市委员会组织部</t>
  </si>
  <si>
    <t>2013201</t>
  </si>
  <si>
    <t>行政运行</t>
  </si>
  <si>
    <t>2080501</t>
  </si>
  <si>
    <t>归口管理的行政单位离退休</t>
  </si>
  <si>
    <t>行政政法</t>
  </si>
</sst>
</file>

<file path=xl/styles.xml><?xml version="1.0" encoding="utf-8"?>
<styleSheet xmlns="http://schemas.openxmlformats.org/spreadsheetml/2006/main" xmlns:mc="http://schemas.openxmlformats.org/markup-compatibility/2006" xmlns:xr9="http://schemas.microsoft.com/office/spreadsheetml/2016/revision9" mc:Ignorable="xr9">
  <numFmts count="2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yy\.mm\.dd"/>
    <numFmt numFmtId="178" formatCode="_-&quot;$&quot;\ * #,##0_-;_-&quot;$&quot;\ * #,##0\-;_-&quot;$&quot;\ * &quot;-&quot;_-;_-@_-"/>
    <numFmt numFmtId="179" formatCode="\$#,##0.00;\(\$#,##0.00\)"/>
    <numFmt numFmtId="180" formatCode="_(&quot;$&quot;* #,##0_);_(&quot;$&quot;* \(#,##0\);_(&quot;$&quot;* &quot;-&quot;_);_(@_)"/>
    <numFmt numFmtId="181" formatCode="_-&quot;$&quot;\ * #,##0.00_-;_-&quot;$&quot;\ * #,##0.00\-;_-&quot;$&quot;\ * &quot;-&quot;??_-;_-@_-"/>
    <numFmt numFmtId="182" formatCode="&quot;$&quot;\ #,##0_-;[Red]&quot;$&quot;\ #,##0\-"/>
    <numFmt numFmtId="183" formatCode="&quot;$&quot;\ #,##0.00_-;[Red]&quot;$&quot;\ #,##0.00\-"/>
    <numFmt numFmtId="184" formatCode="_(&quot;$&quot;* #,##0.00_);_(&quot;$&quot;* \(#,##0.00\);_(&quot;$&quot;* &quot;-&quot;??_);_(@_)"/>
    <numFmt numFmtId="185" formatCode="#,##0.0_);\(#,##0.0\)"/>
    <numFmt numFmtId="186" formatCode="&quot;$&quot;#,##0_);[Red]\(&quot;$&quot;#,##0\)"/>
    <numFmt numFmtId="187" formatCode="_-* #,##0.00_-;\-* #,##0.00_-;_-* &quot;-&quot;??_-;_-@_-"/>
    <numFmt numFmtId="188" formatCode="_-* #,##0_-;\-* #,##0_-;_-* &quot;-&quot;_-;_-@_-"/>
    <numFmt numFmtId="189" formatCode="#,##0;\(#,##0\)"/>
    <numFmt numFmtId="190" formatCode="#\ ??/??"/>
    <numFmt numFmtId="191" formatCode="\$#,##0;\(\$#,##0\)"/>
    <numFmt numFmtId="192" formatCode="&quot;$&quot;#,##0.00_);[Red]\(&quot;$&quot;#,##0.00\)"/>
    <numFmt numFmtId="193" formatCode="0_ "/>
    <numFmt numFmtId="194" formatCode="0.0_ "/>
    <numFmt numFmtId="195" formatCode="_ * #,##0_ ;_ * \-#,##0_ ;_ * &quot;-&quot;??_ ;_ @_ "/>
    <numFmt numFmtId="196" formatCode="_ * #,##0.000000_ ;_ * \-#,##0.000000_ ;_ * &quot;-&quot;??_ ;_ @_ "/>
    <numFmt numFmtId="197" formatCode="_ * #,##0.0000_ ;_ * \-#,##0.0000_ ;_ * &quot;-&quot;??_ ;_ @_ "/>
    <numFmt numFmtId="198" formatCode="_ * #,##0.00000_ ;_ * \-#,##0.00000_ ;_ * &quot;-&quot;??_ ;_ @_ "/>
    <numFmt numFmtId="199" formatCode="#,##0.00_ "/>
    <numFmt numFmtId="200" formatCode="0.0000_ "/>
  </numFmts>
  <fonts count="126">
    <font>
      <sz val="11"/>
      <color theme="1"/>
      <name val="宋体"/>
      <charset val="134"/>
      <scheme val="minor"/>
    </font>
    <font>
      <b/>
      <sz val="11"/>
      <name val="宋体"/>
      <charset val="134"/>
    </font>
    <font>
      <b/>
      <sz val="10"/>
      <name val="宋体"/>
      <charset val="134"/>
    </font>
    <font>
      <sz val="10"/>
      <name val="宋体"/>
      <charset val="134"/>
    </font>
    <font>
      <sz val="12"/>
      <name val="宋体"/>
      <charset val="134"/>
    </font>
    <font>
      <sz val="11"/>
      <name val="宋体"/>
      <charset val="134"/>
    </font>
    <font>
      <b/>
      <sz val="12"/>
      <name val="宋体"/>
      <charset val="134"/>
    </font>
    <font>
      <sz val="12"/>
      <color indexed="12"/>
      <name val="宋体"/>
      <charset val="134"/>
    </font>
    <font>
      <b/>
      <sz val="11"/>
      <color indexed="12"/>
      <name val="宋体"/>
      <charset val="134"/>
    </font>
    <font>
      <sz val="10"/>
      <color indexed="61"/>
      <name val="宋体"/>
      <charset val="134"/>
    </font>
    <font>
      <b/>
      <sz val="20"/>
      <name val="宋体"/>
      <charset val="134"/>
    </font>
    <font>
      <sz val="10"/>
      <name val="MS Sans Serif"/>
      <charset val="134"/>
    </font>
    <font>
      <sz val="10"/>
      <color indexed="12"/>
      <name val="宋体"/>
      <charset val="134"/>
    </font>
    <font>
      <b/>
      <sz val="8"/>
      <name val="宋体"/>
      <charset val="134"/>
    </font>
    <font>
      <b/>
      <sz val="12"/>
      <color indexed="12"/>
      <name val="宋体"/>
      <charset val="134"/>
    </font>
    <font>
      <b/>
      <sz val="10"/>
      <color indexed="12"/>
      <name val="宋体"/>
      <charset val="134"/>
    </font>
    <font>
      <sz val="14"/>
      <color theme="1"/>
      <name val="宋体"/>
      <charset val="134"/>
      <scheme val="minor"/>
    </font>
    <font>
      <b/>
      <sz val="14"/>
      <color theme="1"/>
      <name val="宋体"/>
      <charset val="134"/>
      <scheme val="minor"/>
    </font>
    <font>
      <sz val="9"/>
      <color theme="1"/>
      <name val="宋体"/>
      <charset val="134"/>
      <scheme val="minor"/>
    </font>
    <font>
      <sz val="9"/>
      <name val="宋体"/>
      <charset val="134"/>
      <scheme val="minor"/>
    </font>
    <font>
      <b/>
      <sz val="11"/>
      <color theme="1"/>
      <name val="方正仿宋简体"/>
      <charset val="134"/>
    </font>
    <font>
      <b/>
      <sz val="11"/>
      <name val="方正仿宋简体"/>
      <charset val="134"/>
    </font>
    <font>
      <b/>
      <sz val="11"/>
      <color theme="1"/>
      <name val="宋体"/>
      <charset val="134"/>
      <scheme val="minor"/>
    </font>
    <font>
      <b/>
      <sz val="11"/>
      <name val="宋体"/>
      <charset val="134"/>
      <scheme val="minor"/>
    </font>
    <font>
      <b/>
      <sz val="11"/>
      <color theme="1"/>
      <name val="Times New Roman"/>
      <charset val="134"/>
    </font>
    <font>
      <b/>
      <sz val="11"/>
      <color indexed="8"/>
      <name val="Times New Roman"/>
      <charset val="134"/>
    </font>
    <font>
      <b/>
      <sz val="11"/>
      <name val="Times New Roman"/>
      <charset val="134"/>
    </font>
    <font>
      <sz val="11"/>
      <color theme="1"/>
      <name val="Times New Roman"/>
      <charset val="134"/>
    </font>
    <font>
      <sz val="11"/>
      <name val="Times New Roman"/>
      <charset val="134"/>
    </font>
    <font>
      <b/>
      <sz val="11"/>
      <color indexed="8"/>
      <name val="方正仿宋简体"/>
      <charset val="134"/>
    </font>
    <font>
      <sz val="11"/>
      <name val="方正仿宋简体"/>
      <charset val="134"/>
    </font>
    <font>
      <u/>
      <sz val="11"/>
      <name val="方正仿宋简体"/>
      <charset val="134"/>
    </font>
    <font>
      <sz val="12"/>
      <color rgb="FF000000"/>
      <name val="U5B8Bu4F53"/>
      <charset val="134"/>
    </font>
    <font>
      <sz val="12"/>
      <name val="U5B8Bu4F53"/>
      <charset val="134"/>
    </font>
    <font>
      <b/>
      <sz val="12"/>
      <color theme="1"/>
      <name val="宋体"/>
      <charset val="134"/>
    </font>
    <font>
      <b/>
      <sz val="12"/>
      <color theme="1"/>
      <name val="Times New Roman"/>
      <charset val="134"/>
    </font>
    <font>
      <b/>
      <sz val="12"/>
      <color rgb="FF000000"/>
      <name val="Times New Roman"/>
      <charset val="134"/>
    </font>
    <font>
      <sz val="12"/>
      <color rgb="FF000000"/>
      <name val="Times New Roman"/>
      <charset val="134"/>
    </font>
    <font>
      <sz val="12"/>
      <color theme="1"/>
      <name val="Times New Roman"/>
      <charset val="134"/>
    </font>
    <font>
      <sz val="12"/>
      <name val="Times New Roman"/>
      <charset val="134"/>
    </font>
    <font>
      <sz val="11"/>
      <name val="宋体"/>
      <charset val="134"/>
      <scheme val="minor"/>
    </font>
    <font>
      <sz val="12"/>
      <color theme="1"/>
      <name val="仿宋"/>
      <charset val="134"/>
    </font>
    <font>
      <sz val="11"/>
      <color theme="1"/>
      <name val="仿宋"/>
      <charset val="134"/>
    </font>
    <font>
      <b/>
      <sz val="14"/>
      <name val="宋体"/>
      <charset val="134"/>
      <scheme val="minor"/>
    </font>
    <font>
      <b/>
      <sz val="12"/>
      <name val="仿宋"/>
      <charset val="134"/>
    </font>
    <font>
      <b/>
      <sz val="11"/>
      <name val="楷体"/>
      <charset val="134"/>
    </font>
    <font>
      <sz val="11"/>
      <name val="仿宋"/>
      <charset val="134"/>
    </font>
    <font>
      <sz val="12"/>
      <name val="仿宋"/>
      <charset val="134"/>
    </font>
    <font>
      <sz val="11"/>
      <name val="楷体"/>
      <charset val="134"/>
    </font>
    <font>
      <sz val="15"/>
      <name val="方正仿宋_GBK"/>
      <charset val="134"/>
    </font>
    <font>
      <sz val="15"/>
      <name val="Times New Roman"/>
      <charset val="0"/>
    </font>
    <font>
      <sz val="1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indexed="17"/>
      <name val="宋体"/>
      <charset val="134"/>
    </font>
    <font>
      <sz val="11"/>
      <color indexed="52"/>
      <name val="宋体"/>
      <charset val="134"/>
    </font>
    <font>
      <sz val="11"/>
      <color indexed="9"/>
      <name val="宋体"/>
      <charset val="134"/>
    </font>
    <font>
      <sz val="8"/>
      <name val="Times New Roman"/>
      <charset val="134"/>
    </font>
    <font>
      <sz val="11"/>
      <color indexed="17"/>
      <name val="宋体"/>
      <charset val="134"/>
    </font>
    <font>
      <sz val="12"/>
      <color indexed="8"/>
      <name val="宋体"/>
      <charset val="134"/>
    </font>
    <font>
      <sz val="12"/>
      <color indexed="9"/>
      <name val="宋体"/>
      <charset val="134"/>
    </font>
    <font>
      <sz val="10"/>
      <name val="Arial"/>
      <charset val="134"/>
    </font>
    <font>
      <sz val="12"/>
      <color indexed="16"/>
      <name val="宋体"/>
      <charset val="134"/>
    </font>
    <font>
      <i/>
      <sz val="11"/>
      <color indexed="23"/>
      <name val="宋体"/>
      <charset val="134"/>
    </font>
    <font>
      <sz val="11"/>
      <color indexed="20"/>
      <name val="宋体"/>
      <charset val="134"/>
    </font>
    <font>
      <b/>
      <sz val="11"/>
      <color indexed="52"/>
      <name val="宋体"/>
      <charset val="134"/>
    </font>
    <font>
      <b/>
      <sz val="18"/>
      <color indexed="62"/>
      <name val="宋体"/>
      <charset val="134"/>
    </font>
    <font>
      <b/>
      <sz val="11"/>
      <color indexed="9"/>
      <name val="宋体"/>
      <charset val="134"/>
    </font>
    <font>
      <b/>
      <sz val="11"/>
      <color indexed="8"/>
      <name val="宋体"/>
      <charset val="134"/>
    </font>
    <font>
      <sz val="11"/>
      <color indexed="62"/>
      <name val="宋体"/>
      <charset val="134"/>
    </font>
    <font>
      <b/>
      <sz val="11"/>
      <color indexed="63"/>
      <name val="宋体"/>
      <charset val="134"/>
    </font>
    <font>
      <b/>
      <sz val="15"/>
      <color indexed="56"/>
      <name val="宋体"/>
      <charset val="134"/>
    </font>
    <font>
      <sz val="10"/>
      <name val="Helv"/>
      <charset val="134"/>
    </font>
    <font>
      <sz val="10"/>
      <color indexed="8"/>
      <name val="宋体"/>
      <charset val="134"/>
    </font>
    <font>
      <b/>
      <sz val="10"/>
      <name val="Tms Rmn"/>
      <charset val="134"/>
    </font>
    <font>
      <sz val="11"/>
      <color indexed="60"/>
      <name val="宋体"/>
      <charset val="134"/>
    </font>
    <font>
      <b/>
      <sz val="11"/>
      <color indexed="56"/>
      <name val="宋体"/>
      <charset val="134"/>
    </font>
    <font>
      <sz val="10"/>
      <name val="楷体"/>
      <charset val="134"/>
    </font>
    <font>
      <sz val="10"/>
      <name val="Times New Roman"/>
      <charset val="134"/>
    </font>
    <font>
      <b/>
      <sz val="13"/>
      <color indexed="56"/>
      <name val="宋体"/>
      <charset val="134"/>
    </font>
    <font>
      <sz val="7"/>
      <name val="Small Fonts"/>
      <charset val="134"/>
    </font>
    <font>
      <sz val="10"/>
      <name val="Geneva"/>
      <charset val="134"/>
    </font>
    <font>
      <b/>
      <sz val="18"/>
      <color indexed="56"/>
      <name val="宋体"/>
      <charset val="134"/>
    </font>
    <font>
      <sz val="12"/>
      <color indexed="20"/>
      <name val="宋体"/>
      <charset val="134"/>
    </font>
    <font>
      <sz val="8"/>
      <name val="Arial"/>
      <charset val="134"/>
    </font>
    <font>
      <sz val="10"/>
      <color indexed="8"/>
      <name val="Arial"/>
      <charset val="134"/>
    </font>
    <font>
      <b/>
      <sz val="9"/>
      <name val="Arial"/>
      <charset val="134"/>
    </font>
    <font>
      <b/>
      <sz val="12"/>
      <color indexed="8"/>
      <name val="宋体"/>
      <charset val="134"/>
    </font>
    <font>
      <sz val="12"/>
      <name val="Courier"/>
      <charset val="134"/>
    </font>
    <font>
      <sz val="10"/>
      <color indexed="8"/>
      <name val="MS Sans Serif"/>
      <charset val="134"/>
    </font>
    <font>
      <sz val="11"/>
      <color indexed="10"/>
      <name val="宋体"/>
      <charset val="134"/>
    </font>
    <font>
      <b/>
      <sz val="10"/>
      <name val="MS Sans Serif"/>
      <charset val="134"/>
    </font>
    <font>
      <sz val="12"/>
      <color indexed="9"/>
      <name val="Helv"/>
      <charset val="134"/>
    </font>
    <font>
      <sz val="12"/>
      <name val="Helv"/>
      <charset val="134"/>
    </font>
    <font>
      <b/>
      <sz val="12"/>
      <name val="Arial"/>
      <charset val="134"/>
    </font>
    <font>
      <b/>
      <sz val="14"/>
      <name val="楷体"/>
      <charset val="134"/>
    </font>
    <font>
      <b/>
      <sz val="10"/>
      <name val="Arial"/>
      <charset val="134"/>
    </font>
    <font>
      <sz val="9"/>
      <name val="Geneva"/>
      <charset val="134"/>
    </font>
    <font>
      <sz val="12"/>
      <name val="Times New Roman"/>
      <charset val="0"/>
    </font>
    <font>
      <sz val="11"/>
      <color indexed="8"/>
      <name val="方正仿宋简体"/>
      <charset val="134"/>
    </font>
    <font>
      <sz val="11"/>
      <color indexed="8"/>
      <name val="Times New Roman"/>
      <charset val="134"/>
    </font>
    <font>
      <b/>
      <sz val="12"/>
      <color rgb="FF000000"/>
      <name val="U5B8Bu4F53"/>
      <charset val="134"/>
    </font>
    <font>
      <b/>
      <sz val="12"/>
      <color rgb="FF000000"/>
      <name val="宋体"/>
      <charset val="134"/>
    </font>
    <font>
      <sz val="12"/>
      <color rgb="FF000000"/>
      <name val="宋体"/>
      <charset val="134"/>
    </font>
    <font>
      <sz val="10"/>
      <name val="宋体"/>
      <charset val="134"/>
    </font>
    <font>
      <b/>
      <sz val="10"/>
      <name val="宋体"/>
      <charset val="134"/>
    </font>
    <font>
      <b/>
      <sz val="9"/>
      <name val="宋体"/>
      <charset val="134"/>
    </font>
    <font>
      <sz val="9"/>
      <name val="宋体"/>
      <charset val="134"/>
    </font>
  </fonts>
  <fills count="7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indexed="45"/>
        <bgColor indexed="64"/>
      </patternFill>
    </fill>
    <fill>
      <patternFill patternType="solid">
        <fgColor indexed="50"/>
        <bgColor indexed="64"/>
      </patternFill>
    </fill>
    <fill>
      <patternFill patternType="solid">
        <fgColor rgb="FFFFFF00"/>
        <bgColor indexed="64"/>
      </patternFill>
    </fill>
    <fill>
      <patternFill patternType="solid">
        <fgColor theme="0" tint="-0.249977111117893"/>
        <bgColor indexed="64"/>
      </patternFill>
    </fill>
    <fill>
      <patternFill patternType="solid">
        <fgColor indexed="42"/>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2"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indexed="46"/>
        <bgColor indexed="64"/>
      </patternFill>
    </fill>
    <fill>
      <patternFill patternType="solid">
        <fgColor indexed="42"/>
        <bgColor indexed="42"/>
      </patternFill>
    </fill>
    <fill>
      <patternFill patternType="solid">
        <fgColor indexed="10"/>
        <bgColor indexed="64"/>
      </patternFill>
    </fill>
    <fill>
      <patternFill patternType="solid">
        <fgColor indexed="22"/>
        <bgColor indexed="22"/>
      </patternFill>
    </fill>
    <fill>
      <patternFill patternType="solid">
        <fgColor indexed="55"/>
        <bgColor indexed="55"/>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45"/>
        <bgColor indexed="45"/>
      </patternFill>
    </fill>
    <fill>
      <patternFill patternType="solid">
        <fgColor indexed="29"/>
        <bgColor indexed="64"/>
      </patternFill>
    </fill>
    <fill>
      <patternFill patternType="solid">
        <fgColor indexed="44"/>
        <bgColor indexed="44"/>
      </patternFill>
    </fill>
    <fill>
      <patternFill patternType="solid">
        <fgColor indexed="52"/>
        <bgColor indexed="52"/>
      </patternFill>
    </fill>
    <fill>
      <patternFill patternType="solid">
        <fgColor indexed="26"/>
        <bgColor indexed="64"/>
      </patternFill>
    </fill>
    <fill>
      <patternFill patternType="solid">
        <fgColor indexed="62"/>
        <bgColor indexed="64"/>
      </patternFill>
    </fill>
    <fill>
      <patternFill patternType="solid">
        <fgColor indexed="54"/>
        <bgColor indexed="54"/>
      </patternFill>
    </fill>
    <fill>
      <patternFill patternType="solid">
        <fgColor indexed="36"/>
        <bgColor indexed="64"/>
      </patternFill>
    </fill>
    <fill>
      <patternFill patternType="solid">
        <fgColor indexed="55"/>
        <bgColor indexed="64"/>
      </patternFill>
    </fill>
    <fill>
      <patternFill patternType="solid">
        <fgColor indexed="26"/>
        <bgColor indexed="26"/>
      </patternFill>
    </fill>
    <fill>
      <patternFill patternType="solid">
        <fgColor indexed="47"/>
        <bgColor indexed="47"/>
      </patternFill>
    </fill>
    <fill>
      <patternFill patternType="solid">
        <fgColor indexed="31"/>
        <bgColor indexed="31"/>
      </patternFill>
    </fill>
    <fill>
      <patternFill patternType="solid">
        <fgColor indexed="31"/>
        <bgColor indexed="64"/>
      </patternFill>
    </fill>
    <fill>
      <patternFill patternType="solid">
        <fgColor indexed="27"/>
        <bgColor indexed="27"/>
      </patternFill>
    </fill>
    <fill>
      <patternFill patternType="gray0625"/>
    </fill>
    <fill>
      <patternFill patternType="solid">
        <fgColor indexed="43"/>
        <bgColor indexed="64"/>
      </patternFill>
    </fill>
    <fill>
      <patternFill patternType="solid">
        <fgColor indexed="25"/>
        <bgColor indexed="25"/>
      </patternFill>
    </fill>
    <fill>
      <patternFill patternType="solid">
        <fgColor indexed="49"/>
        <bgColor indexed="64"/>
      </patternFill>
    </fill>
    <fill>
      <patternFill patternType="solid">
        <fgColor indexed="27"/>
        <bgColor indexed="64"/>
      </patternFill>
    </fill>
    <fill>
      <patternFill patternType="solid">
        <fgColor indexed="11"/>
        <bgColor indexed="64"/>
      </patternFill>
    </fill>
    <fill>
      <patternFill patternType="solid">
        <fgColor indexed="30"/>
        <bgColor indexed="64"/>
      </patternFill>
    </fill>
    <fill>
      <patternFill patternType="solid">
        <fgColor indexed="53"/>
        <bgColor indexed="64"/>
      </patternFill>
    </fill>
    <fill>
      <patternFill patternType="solid">
        <fgColor indexed="57"/>
        <bgColor indexed="64"/>
      </patternFill>
    </fill>
    <fill>
      <patternFill patternType="solid">
        <fgColor indexed="49"/>
        <bgColor indexed="49"/>
      </patternFill>
    </fill>
    <fill>
      <patternFill patternType="lightUp">
        <fgColor indexed="9"/>
        <bgColor indexed="55"/>
      </patternFill>
    </fill>
    <fill>
      <patternFill patternType="mediumGray">
        <fgColor indexed="22"/>
      </patternFill>
    </fill>
    <fill>
      <patternFill patternType="solid">
        <fgColor indexed="12"/>
        <bgColor indexed="64"/>
      </patternFill>
    </fill>
    <fill>
      <patternFill patternType="solid">
        <fgColor indexed="15"/>
        <bgColor indexed="64"/>
      </patternFill>
    </fill>
    <fill>
      <patternFill patternType="lightUp">
        <fgColor indexed="9"/>
        <bgColor indexed="29"/>
      </patternFill>
    </fill>
    <fill>
      <patternFill patternType="lightUp">
        <fgColor indexed="9"/>
        <bgColor indexed="22"/>
      </patternFill>
    </fill>
  </fills>
  <borders count="66">
    <border>
      <left/>
      <right/>
      <top/>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ck">
        <color indexed="36"/>
      </left>
      <right/>
      <top style="thick">
        <color indexed="36"/>
      </top>
      <bottom style="thin">
        <color auto="1"/>
      </bottom>
      <diagonal/>
    </border>
    <border>
      <left/>
      <right/>
      <top style="thick">
        <color indexed="36"/>
      </top>
      <bottom style="thin">
        <color auto="1"/>
      </bottom>
      <diagonal/>
    </border>
    <border>
      <left style="thick">
        <color indexed="36"/>
      </left>
      <right style="thin">
        <color auto="1"/>
      </right>
      <top style="thin">
        <color auto="1"/>
      </top>
      <bottom/>
      <diagonal/>
    </border>
    <border>
      <left style="thick">
        <color indexed="36"/>
      </left>
      <right style="thin">
        <color auto="1"/>
      </right>
      <top/>
      <bottom/>
      <diagonal/>
    </border>
    <border>
      <left style="thick">
        <color indexed="36"/>
      </left>
      <right style="thin">
        <color auto="1"/>
      </right>
      <top/>
      <bottom style="thin">
        <color auto="1"/>
      </bottom>
      <diagonal/>
    </border>
    <border>
      <left style="thick">
        <color indexed="36"/>
      </left>
      <right style="thin">
        <color auto="1"/>
      </right>
      <top style="thin">
        <color auto="1"/>
      </top>
      <bottom style="thin">
        <color auto="1"/>
      </bottom>
      <diagonal/>
    </border>
    <border>
      <left/>
      <right/>
      <top style="thin">
        <color auto="1"/>
      </top>
      <bottom style="thin">
        <color auto="1"/>
      </bottom>
      <diagonal/>
    </border>
    <border>
      <left/>
      <right style="thick">
        <color indexed="36"/>
      </right>
      <top style="thick">
        <color indexed="36"/>
      </top>
      <bottom style="thin">
        <color auto="1"/>
      </bottom>
      <diagonal/>
    </border>
    <border>
      <left style="thick">
        <color indexed="36"/>
      </left>
      <right/>
      <top style="thin">
        <color auto="1"/>
      </top>
      <bottom/>
      <diagonal/>
    </border>
    <border>
      <left style="thin">
        <color auto="1"/>
      </left>
      <right style="thick">
        <color indexed="36"/>
      </right>
      <top style="thin">
        <color auto="1"/>
      </top>
      <bottom/>
      <diagonal/>
    </border>
    <border>
      <left style="double">
        <color indexed="10"/>
      </left>
      <right style="thin">
        <color auto="1"/>
      </right>
      <top style="double">
        <color indexed="10"/>
      </top>
      <bottom style="thin">
        <color auto="1"/>
      </bottom>
      <diagonal/>
    </border>
    <border>
      <left/>
      <right style="thin">
        <color auto="1"/>
      </right>
      <top style="double">
        <color indexed="10"/>
      </top>
      <bottom style="thin">
        <color auto="1"/>
      </bottom>
      <diagonal/>
    </border>
    <border>
      <left style="thin">
        <color auto="1"/>
      </left>
      <right style="thin">
        <color auto="1"/>
      </right>
      <top style="double">
        <color indexed="10"/>
      </top>
      <bottom style="thin">
        <color auto="1"/>
      </bottom>
      <diagonal/>
    </border>
    <border>
      <left style="thin">
        <color auto="1"/>
      </left>
      <right style="thick">
        <color indexed="36"/>
      </right>
      <top/>
      <bottom/>
      <diagonal/>
    </border>
    <border>
      <left style="double">
        <color indexed="10"/>
      </left>
      <right/>
      <top style="thin">
        <color auto="1"/>
      </top>
      <bottom style="thin">
        <color auto="1"/>
      </bottom>
      <diagonal/>
    </border>
    <border>
      <left style="double">
        <color rgb="FFFF0000"/>
      </left>
      <right style="thin">
        <color auto="1"/>
      </right>
      <top style="thin">
        <color auto="1"/>
      </top>
      <bottom/>
      <diagonal/>
    </border>
    <border>
      <left style="thin">
        <color auto="1"/>
      </left>
      <right style="thick">
        <color indexed="36"/>
      </right>
      <top/>
      <bottom style="thin">
        <color auto="1"/>
      </bottom>
      <diagonal/>
    </border>
    <border>
      <left style="double">
        <color rgb="FFFF0000"/>
      </left>
      <right style="thin">
        <color auto="1"/>
      </right>
      <top/>
      <bottom style="thin">
        <color auto="1"/>
      </bottom>
      <diagonal/>
    </border>
    <border>
      <left style="thin">
        <color auto="1"/>
      </left>
      <right style="thick">
        <color indexed="36"/>
      </right>
      <top style="thin">
        <color auto="1"/>
      </top>
      <bottom style="thin">
        <color auto="1"/>
      </bottom>
      <diagonal/>
    </border>
    <border>
      <left style="double">
        <color indexed="10"/>
      </left>
      <right style="thin">
        <color auto="1"/>
      </right>
      <top style="thin">
        <color auto="1"/>
      </top>
      <bottom style="thin">
        <color auto="1"/>
      </bottom>
      <diagonal/>
    </border>
    <border>
      <left style="thin">
        <color auto="1"/>
      </left>
      <right style="double">
        <color indexed="10"/>
      </right>
      <top style="double">
        <color indexed="10"/>
      </top>
      <bottom style="thin">
        <color auto="1"/>
      </bottom>
      <diagonal/>
    </border>
    <border>
      <left/>
      <right style="double">
        <color indexed="10"/>
      </right>
      <top style="thin">
        <color auto="1"/>
      </top>
      <bottom style="thin">
        <color auto="1"/>
      </bottom>
      <diagonal/>
    </border>
    <border>
      <left style="thin">
        <color auto="1"/>
      </left>
      <right style="double">
        <color indexed="10"/>
      </right>
      <top style="thin">
        <color auto="1"/>
      </top>
      <bottom style="thin">
        <color auto="1"/>
      </bottom>
      <diagonal/>
    </border>
    <border>
      <left style="double">
        <color rgb="FFFF0000"/>
      </left>
      <right/>
      <top style="double">
        <color indexed="10"/>
      </top>
      <bottom style="thin">
        <color auto="1"/>
      </bottom>
      <diagonal/>
    </border>
    <border>
      <left/>
      <right/>
      <top style="double">
        <color indexed="10"/>
      </top>
      <bottom style="thin">
        <color auto="1"/>
      </bottom>
      <diagonal/>
    </border>
    <border>
      <left style="double">
        <color rgb="FFFF0000"/>
      </left>
      <right style="thin">
        <color auto="1"/>
      </right>
      <top/>
      <bottom/>
      <diagonal/>
    </border>
    <border>
      <left/>
      <right style="double">
        <color indexed="10"/>
      </right>
      <top style="double">
        <color indexed="10"/>
      </top>
      <bottom style="thin">
        <color auto="1"/>
      </bottom>
      <diagonal/>
    </border>
    <border>
      <left/>
      <right style="double">
        <color indexed="10"/>
      </right>
      <top style="thin">
        <color auto="1"/>
      </top>
      <bottom/>
      <diagonal/>
    </border>
    <border>
      <left/>
      <right style="double">
        <color indexed="10"/>
      </right>
      <top/>
      <bottom/>
      <diagonal/>
    </border>
    <border>
      <left/>
      <right style="double">
        <color indexed="10"/>
      </right>
      <top/>
      <bottom style="thin">
        <color auto="1"/>
      </bottom>
      <diagonal/>
    </border>
    <border>
      <left style="thin">
        <color auto="1"/>
      </left>
      <right style="double">
        <color rgb="FFFF0000"/>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auto="1"/>
      </bottom>
      <diagonal/>
    </border>
    <border>
      <left/>
      <right/>
      <top style="medium">
        <color auto="1"/>
      </top>
      <bottom style="medium">
        <color auto="1"/>
      </bottom>
      <diagonal/>
    </border>
  </borders>
  <cellStyleXfs count="12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0" fillId="12" borderId="47" applyNumberFormat="0" applyFont="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48" applyNumberFormat="0" applyFill="0" applyAlignment="0" applyProtection="0">
      <alignment vertical="center"/>
    </xf>
    <xf numFmtId="0" fontId="58" fillId="0" borderId="48" applyNumberFormat="0" applyFill="0" applyAlignment="0" applyProtection="0">
      <alignment vertical="center"/>
    </xf>
    <xf numFmtId="0" fontId="59" fillId="0" borderId="49" applyNumberFormat="0" applyFill="0" applyAlignment="0" applyProtection="0">
      <alignment vertical="center"/>
    </xf>
    <xf numFmtId="0" fontId="59" fillId="0" borderId="0" applyNumberFormat="0" applyFill="0" applyBorder="0" applyAlignment="0" applyProtection="0">
      <alignment vertical="center"/>
    </xf>
    <xf numFmtId="0" fontId="60" fillId="13" borderId="50" applyNumberFormat="0" applyAlignment="0" applyProtection="0">
      <alignment vertical="center"/>
    </xf>
    <xf numFmtId="0" fontId="61" fillId="14" borderId="51" applyNumberFormat="0" applyAlignment="0" applyProtection="0">
      <alignment vertical="center"/>
    </xf>
    <xf numFmtId="0" fontId="62" fillId="14" borderId="50" applyNumberFormat="0" applyAlignment="0" applyProtection="0">
      <alignment vertical="center"/>
    </xf>
    <xf numFmtId="0" fontId="63" fillId="15" borderId="52" applyNumberFormat="0" applyAlignment="0" applyProtection="0">
      <alignment vertical="center"/>
    </xf>
    <xf numFmtId="0" fontId="64" fillId="0" borderId="53" applyNumberFormat="0" applyFill="0" applyAlignment="0" applyProtection="0">
      <alignment vertical="center"/>
    </xf>
    <xf numFmtId="0" fontId="65" fillId="0" borderId="54" applyNumberFormat="0" applyFill="0" applyAlignment="0" applyProtection="0">
      <alignment vertical="center"/>
    </xf>
    <xf numFmtId="0" fontId="66" fillId="16" borderId="0" applyNumberFormat="0" applyBorder="0" applyAlignment="0" applyProtection="0">
      <alignment vertical="center"/>
    </xf>
    <xf numFmtId="0" fontId="67" fillId="17" borderId="0" applyNumberFormat="0" applyBorder="0" applyAlignment="0" applyProtection="0">
      <alignment vertical="center"/>
    </xf>
    <xf numFmtId="0" fontId="68" fillId="18" borderId="0" applyNumberFormat="0" applyBorder="0" applyAlignment="0" applyProtection="0">
      <alignment vertical="center"/>
    </xf>
    <xf numFmtId="0" fontId="69" fillId="19" borderId="0" applyNumberFormat="0" applyBorder="0" applyAlignment="0" applyProtection="0">
      <alignment vertical="center"/>
    </xf>
    <xf numFmtId="0" fontId="70" fillId="20" borderId="0" applyNumberFormat="0" applyBorder="0" applyAlignment="0" applyProtection="0">
      <alignment vertical="center"/>
    </xf>
    <xf numFmtId="0" fontId="70" fillId="10" borderId="0" applyNumberFormat="0" applyBorder="0" applyAlignment="0" applyProtection="0">
      <alignment vertical="center"/>
    </xf>
    <xf numFmtId="0" fontId="69" fillId="21" borderId="0" applyNumberFormat="0" applyBorder="0" applyAlignment="0" applyProtection="0">
      <alignment vertical="center"/>
    </xf>
    <xf numFmtId="0" fontId="69" fillId="22" borderId="0" applyNumberFormat="0" applyBorder="0" applyAlignment="0" applyProtection="0">
      <alignment vertical="center"/>
    </xf>
    <xf numFmtId="0" fontId="70" fillId="23" borderId="0" applyNumberFormat="0" applyBorder="0" applyAlignment="0" applyProtection="0">
      <alignment vertical="center"/>
    </xf>
    <xf numFmtId="0" fontId="70" fillId="24" borderId="0" applyNumberFormat="0" applyBorder="0" applyAlignment="0" applyProtection="0">
      <alignment vertical="center"/>
    </xf>
    <xf numFmtId="0" fontId="69" fillId="25" borderId="0" applyNumberFormat="0" applyBorder="0" applyAlignment="0" applyProtection="0">
      <alignment vertical="center"/>
    </xf>
    <xf numFmtId="0" fontId="69" fillId="26" borderId="0" applyNumberFormat="0" applyBorder="0" applyAlignment="0" applyProtection="0">
      <alignment vertical="center"/>
    </xf>
    <xf numFmtId="0" fontId="70" fillId="27" borderId="0" applyNumberFormat="0" applyBorder="0" applyAlignment="0" applyProtection="0">
      <alignment vertical="center"/>
    </xf>
    <xf numFmtId="0" fontId="70" fillId="28" borderId="0" applyNumberFormat="0" applyBorder="0" applyAlignment="0" applyProtection="0">
      <alignment vertical="center"/>
    </xf>
    <xf numFmtId="0" fontId="69" fillId="29" borderId="0" applyNumberFormat="0" applyBorder="0" applyAlignment="0" applyProtection="0">
      <alignment vertical="center"/>
    </xf>
    <xf numFmtId="0" fontId="69" fillId="30" borderId="0" applyNumberFormat="0" applyBorder="0" applyAlignment="0" applyProtection="0">
      <alignment vertical="center"/>
    </xf>
    <xf numFmtId="0" fontId="70" fillId="31" borderId="0" applyNumberFormat="0" applyBorder="0" applyAlignment="0" applyProtection="0">
      <alignment vertical="center"/>
    </xf>
    <xf numFmtId="0" fontId="70" fillId="32" borderId="0" applyNumberFormat="0" applyBorder="0" applyAlignment="0" applyProtection="0">
      <alignment vertical="center"/>
    </xf>
    <xf numFmtId="0" fontId="69" fillId="33" borderId="0" applyNumberFormat="0" applyBorder="0" applyAlignment="0" applyProtection="0">
      <alignment vertical="center"/>
    </xf>
    <xf numFmtId="0" fontId="69" fillId="34" borderId="0" applyNumberFormat="0" applyBorder="0" applyAlignment="0" applyProtection="0">
      <alignment vertical="center"/>
    </xf>
    <xf numFmtId="0" fontId="70" fillId="35" borderId="0" applyNumberFormat="0" applyBorder="0" applyAlignment="0" applyProtection="0">
      <alignment vertical="center"/>
    </xf>
    <xf numFmtId="0" fontId="70" fillId="36" borderId="0" applyNumberFormat="0" applyBorder="0" applyAlignment="0" applyProtection="0">
      <alignment vertical="center"/>
    </xf>
    <xf numFmtId="0" fontId="69" fillId="37" borderId="0" applyNumberFormat="0" applyBorder="0" applyAlignment="0" applyProtection="0">
      <alignment vertical="center"/>
    </xf>
    <xf numFmtId="0" fontId="69" fillId="38" borderId="0" applyNumberFormat="0" applyBorder="0" applyAlignment="0" applyProtection="0">
      <alignment vertical="center"/>
    </xf>
    <xf numFmtId="0" fontId="70" fillId="39" borderId="0" applyNumberFormat="0" applyBorder="0" applyAlignment="0" applyProtection="0">
      <alignment vertical="center"/>
    </xf>
    <xf numFmtId="0" fontId="70" fillId="9" borderId="0" applyNumberFormat="0" applyBorder="0" applyAlignment="0" applyProtection="0">
      <alignment vertical="center"/>
    </xf>
    <xf numFmtId="0" fontId="69" fillId="40" borderId="0" applyNumberFormat="0" applyBorder="0" applyAlignment="0" applyProtection="0">
      <alignment vertical="center"/>
    </xf>
    <xf numFmtId="0" fontId="71" fillId="41" borderId="0" applyNumberFormat="0" applyBorder="0" applyAlignment="0" applyProtection="0">
      <alignment vertical="center"/>
    </xf>
    <xf numFmtId="0" fontId="72" fillId="42" borderId="0" applyNumberFormat="0" applyBorder="0" applyAlignment="0" applyProtection="0"/>
    <xf numFmtId="0" fontId="4" fillId="0" borderId="0"/>
    <xf numFmtId="0" fontId="3" fillId="0" borderId="0"/>
    <xf numFmtId="0" fontId="73" fillId="0" borderId="55" applyNumberFormat="0" applyFill="0" applyAlignment="0" applyProtection="0">
      <alignment vertical="center"/>
    </xf>
    <xf numFmtId="0" fontId="74" fillId="43" borderId="0" applyNumberFormat="0" applyBorder="0" applyAlignment="0" applyProtection="0">
      <alignment vertical="center"/>
    </xf>
    <xf numFmtId="0" fontId="75" fillId="0" borderId="0">
      <alignment horizontal="center" wrapText="1"/>
      <protection locked="0"/>
    </xf>
    <xf numFmtId="0" fontId="76" fillId="8" borderId="0" applyNumberFormat="0" applyBorder="0" applyAlignment="0" applyProtection="0">
      <alignment vertical="center"/>
    </xf>
    <xf numFmtId="176" fontId="4" fillId="0" borderId="0" applyFont="0" applyFill="0" applyBorder="0" applyAlignment="0" applyProtection="0">
      <alignment vertical="center"/>
    </xf>
    <xf numFmtId="0" fontId="77" fillId="44" borderId="0" applyNumberFormat="0" applyBorder="0" applyAlignment="0" applyProtection="0"/>
    <xf numFmtId="43" fontId="4" fillId="0" borderId="0" applyFont="0" applyFill="0" applyBorder="0" applyAlignment="0" applyProtection="0">
      <alignment vertical="center"/>
    </xf>
    <xf numFmtId="0" fontId="0" fillId="0" borderId="0">
      <alignment vertical="center"/>
    </xf>
    <xf numFmtId="0" fontId="78" fillId="45" borderId="0" applyNumberFormat="0" applyBorder="0" applyAlignment="0" applyProtection="0"/>
    <xf numFmtId="0" fontId="74" fillId="46" borderId="0" applyNumberFormat="0" applyBorder="0" applyAlignment="0" applyProtection="0">
      <alignment vertical="center"/>
    </xf>
    <xf numFmtId="177" fontId="79" fillId="0" borderId="6" applyFill="0" applyProtection="0">
      <alignment horizontal="right"/>
    </xf>
    <xf numFmtId="43" fontId="4" fillId="0" borderId="0" applyFont="0" applyFill="0" applyBorder="0" applyAlignment="0" applyProtection="0">
      <alignment vertical="center"/>
    </xf>
    <xf numFmtId="176" fontId="4" fillId="0" borderId="0" applyFont="0" applyFill="0" applyBorder="0" applyAlignment="0" applyProtection="0"/>
    <xf numFmtId="0" fontId="71" fillId="47" borderId="0" applyNumberFormat="0" applyBorder="0" applyAlignment="0" applyProtection="0">
      <alignment vertical="center"/>
    </xf>
    <xf numFmtId="0" fontId="79" fillId="0" borderId="0"/>
    <xf numFmtId="0" fontId="4" fillId="0" borderId="0"/>
    <xf numFmtId="0" fontId="71" fillId="48" borderId="0" applyNumberFormat="0" applyBorder="0" applyAlignment="0" applyProtection="0">
      <alignment vertical="center"/>
    </xf>
    <xf numFmtId="0" fontId="80" fillId="49" borderId="0" applyNumberFormat="0" applyBorder="0" applyAlignment="0" applyProtection="0"/>
    <xf numFmtId="0" fontId="74" fillId="50" borderId="0" applyNumberFormat="0" applyBorder="0" applyAlignment="0" applyProtection="0">
      <alignment vertical="center"/>
    </xf>
    <xf numFmtId="0" fontId="0" fillId="0" borderId="0">
      <alignment vertical="center"/>
    </xf>
    <xf numFmtId="0" fontId="4" fillId="0" borderId="0"/>
    <xf numFmtId="0" fontId="39" fillId="0" borderId="0"/>
    <xf numFmtId="0" fontId="78" fillId="51" borderId="0" applyNumberFormat="0" applyBorder="0" applyAlignment="0" applyProtection="0"/>
    <xf numFmtId="0" fontId="78" fillId="52" borderId="0" applyNumberFormat="0" applyBorder="0" applyAlignment="0" applyProtection="0"/>
    <xf numFmtId="0" fontId="81" fillId="0" borderId="0" applyNumberFormat="0" applyFill="0" applyBorder="0" applyAlignment="0" applyProtection="0">
      <alignment vertical="center"/>
    </xf>
    <xf numFmtId="0" fontId="0" fillId="0" borderId="0">
      <alignment vertical="center"/>
    </xf>
    <xf numFmtId="0" fontId="71" fillId="53" borderId="56" applyNumberFormat="0" applyFont="0" applyAlignment="0" applyProtection="0">
      <alignment vertical="center"/>
    </xf>
    <xf numFmtId="176" fontId="4" fillId="0" borderId="0" applyFont="0" applyFill="0" applyBorder="0" applyAlignment="0" applyProtection="0">
      <alignment vertical="center"/>
    </xf>
    <xf numFmtId="0" fontId="71" fillId="41" borderId="0" applyNumberFormat="0" applyBorder="0" applyAlignment="0" applyProtection="0">
      <alignment vertical="center"/>
    </xf>
    <xf numFmtId="0" fontId="74" fillId="54" borderId="0" applyNumberFormat="0" applyBorder="0" applyAlignment="0" applyProtection="0">
      <alignment vertical="center"/>
    </xf>
    <xf numFmtId="0" fontId="4" fillId="0" borderId="0">
      <alignment vertical="top"/>
    </xf>
    <xf numFmtId="0" fontId="78" fillId="51" borderId="0" applyNumberFormat="0" applyBorder="0" applyAlignment="0" applyProtection="0"/>
    <xf numFmtId="0" fontId="82" fillId="4" borderId="0" applyNumberFormat="0" applyBorder="0" applyAlignment="0" applyProtection="0">
      <alignment vertical="center"/>
    </xf>
    <xf numFmtId="0" fontId="82" fillId="4" borderId="0" applyNumberFormat="0" applyBorder="0" applyAlignment="0" applyProtection="0">
      <alignment vertical="center"/>
    </xf>
    <xf numFmtId="9" fontId="4" fillId="0" borderId="0" applyFont="0" applyFill="0" applyBorder="0" applyAlignment="0" applyProtection="0"/>
    <xf numFmtId="0" fontId="71" fillId="41" borderId="0" applyNumberFormat="0" applyBorder="0" applyAlignment="0" applyProtection="0">
      <alignment vertical="center"/>
    </xf>
    <xf numFmtId="9" fontId="4" fillId="0" borderId="0" applyFont="0" applyFill="0" applyBorder="0" applyAlignment="0" applyProtection="0"/>
    <xf numFmtId="0" fontId="78" fillId="55" borderId="0" applyNumberFormat="0" applyBorder="0" applyAlignment="0" applyProtection="0"/>
    <xf numFmtId="0" fontId="78" fillId="52" borderId="0" applyNumberFormat="0" applyBorder="0" applyAlignment="0" applyProtection="0"/>
    <xf numFmtId="9" fontId="0" fillId="0" borderId="0" applyFont="0" applyFill="0" applyBorder="0" applyAlignment="0" applyProtection="0">
      <alignment vertical="center"/>
    </xf>
    <xf numFmtId="0" fontId="71" fillId="4" borderId="0" applyNumberFormat="0" applyBorder="0" applyAlignment="0" applyProtection="0">
      <alignment vertical="center"/>
    </xf>
    <xf numFmtId="0" fontId="83" fillId="3" borderId="57" applyNumberFormat="0" applyAlignment="0" applyProtection="0">
      <alignment vertical="center"/>
    </xf>
    <xf numFmtId="0" fontId="83" fillId="3" borderId="57" applyNumberFormat="0" applyAlignment="0" applyProtection="0">
      <alignment vertical="center"/>
    </xf>
    <xf numFmtId="0" fontId="76" fillId="8" borderId="0" applyNumberFormat="0" applyBorder="0" applyAlignment="0" applyProtection="0">
      <alignment vertical="center"/>
    </xf>
    <xf numFmtId="43" fontId="4" fillId="0" borderId="0" applyFont="0" applyFill="0" applyBorder="0" applyAlignment="0" applyProtection="0">
      <alignment vertical="center"/>
    </xf>
    <xf numFmtId="0" fontId="0" fillId="0" borderId="0">
      <alignment vertical="center"/>
    </xf>
    <xf numFmtId="0" fontId="84" fillId="0" borderId="0" applyNumberFormat="0" applyFill="0" applyBorder="0" applyAlignment="0" applyProtection="0"/>
    <xf numFmtId="0" fontId="71" fillId="2" borderId="0" applyNumberFormat="0" applyBorder="0" applyAlignment="0" applyProtection="0">
      <alignment vertical="center"/>
    </xf>
    <xf numFmtId="0" fontId="74" fillId="56" borderId="0" applyNumberFormat="0" applyBorder="0" applyAlignment="0" applyProtection="0">
      <alignment vertical="center"/>
    </xf>
    <xf numFmtId="0" fontId="71" fillId="50" borderId="0" applyNumberFormat="0" applyBorder="0" applyAlignment="0" applyProtection="0">
      <alignment vertical="center"/>
    </xf>
    <xf numFmtId="0" fontId="71" fillId="8" borderId="0" applyNumberFormat="0" applyBorder="0" applyAlignment="0" applyProtection="0">
      <alignment vertical="center"/>
    </xf>
    <xf numFmtId="0" fontId="0" fillId="0" borderId="0">
      <alignment vertical="center"/>
    </xf>
    <xf numFmtId="43" fontId="4" fillId="0" borderId="0" applyFont="0" applyFill="0" applyBorder="0" applyAlignment="0" applyProtection="0">
      <alignment vertical="center"/>
    </xf>
    <xf numFmtId="0" fontId="85" fillId="57" borderId="58" applyNumberFormat="0" applyAlignment="0" applyProtection="0">
      <alignment vertical="center"/>
    </xf>
    <xf numFmtId="0" fontId="86" fillId="0" borderId="59" applyNumberFormat="0" applyFill="0" applyAlignment="0" applyProtection="0">
      <alignment vertical="center"/>
    </xf>
    <xf numFmtId="0" fontId="73" fillId="0" borderId="55" applyNumberFormat="0" applyFill="0" applyAlignment="0" applyProtection="0">
      <alignment vertical="center"/>
    </xf>
    <xf numFmtId="0" fontId="71" fillId="41" borderId="0" applyNumberFormat="0" applyBorder="0" applyAlignment="0" applyProtection="0">
      <alignment vertical="center"/>
    </xf>
    <xf numFmtId="0" fontId="87" fillId="48" borderId="57" applyNumberFormat="0" applyAlignment="0" applyProtection="0">
      <alignment vertical="center"/>
    </xf>
    <xf numFmtId="0" fontId="88" fillId="3" borderId="60" applyNumberFormat="0" applyAlignment="0" applyProtection="0">
      <alignment vertical="center"/>
    </xf>
    <xf numFmtId="0" fontId="71" fillId="4" borderId="0" applyNumberFormat="0" applyBorder="0" applyAlignment="0" applyProtection="0">
      <alignment vertical="center"/>
    </xf>
    <xf numFmtId="0" fontId="73" fillId="0" borderId="55" applyNumberFormat="0" applyFill="0" applyAlignment="0" applyProtection="0">
      <alignment vertical="center"/>
    </xf>
    <xf numFmtId="0" fontId="88" fillId="3" borderId="60" applyNumberFormat="0" applyAlignment="0" applyProtection="0">
      <alignment vertical="center"/>
    </xf>
    <xf numFmtId="0" fontId="87" fillId="48" borderId="57" applyNumberFormat="0" applyAlignment="0" applyProtection="0">
      <alignment vertical="center"/>
    </xf>
    <xf numFmtId="176" fontId="4" fillId="0" borderId="0" applyFont="0" applyFill="0" applyBorder="0" applyAlignment="0" applyProtection="0">
      <alignment vertical="center"/>
    </xf>
    <xf numFmtId="0" fontId="77" fillId="44" borderId="0" applyNumberFormat="0" applyBorder="0" applyAlignment="0" applyProtection="0"/>
    <xf numFmtId="0" fontId="11" fillId="0" borderId="0" applyNumberFormat="0" applyFont="0" applyFill="0" applyBorder="0" applyAlignment="0" applyProtection="0">
      <alignment horizontal="left"/>
    </xf>
    <xf numFmtId="43" fontId="4" fillId="0" borderId="0" applyFont="0" applyFill="0" applyBorder="0" applyAlignment="0" applyProtection="0">
      <alignment vertical="center"/>
    </xf>
    <xf numFmtId="0" fontId="73" fillId="0" borderId="55" applyNumberFormat="0" applyFill="0" applyAlignment="0" applyProtection="0">
      <alignment vertical="center"/>
    </xf>
    <xf numFmtId="0" fontId="76" fillId="8" borderId="0" applyNumberFormat="0" applyBorder="0" applyAlignment="0" applyProtection="0">
      <alignment vertical="center"/>
    </xf>
    <xf numFmtId="0" fontId="4" fillId="0" borderId="0"/>
    <xf numFmtId="0" fontId="77" fillId="58" borderId="0" applyNumberFormat="0" applyBorder="0" applyAlignment="0" applyProtection="0"/>
    <xf numFmtId="0" fontId="89" fillId="0" borderId="61" applyNumberFormat="0" applyFill="0" applyAlignment="0" applyProtection="0">
      <alignment vertical="center"/>
    </xf>
    <xf numFmtId="0" fontId="71" fillId="8" borderId="0" applyNumberFormat="0" applyBorder="0" applyAlignment="0" applyProtection="0">
      <alignment vertical="center"/>
    </xf>
    <xf numFmtId="0" fontId="90" fillId="0" borderId="0"/>
    <xf numFmtId="0" fontId="0" fillId="0" borderId="0">
      <alignment vertical="center"/>
    </xf>
    <xf numFmtId="0" fontId="4" fillId="53" borderId="56" applyNumberFormat="0" applyFont="0" applyAlignment="0" applyProtection="0">
      <alignment vertical="center"/>
    </xf>
    <xf numFmtId="0" fontId="74" fillId="50" borderId="0" applyNumberFormat="0" applyBorder="0" applyAlignment="0" applyProtection="0">
      <alignment vertical="center"/>
    </xf>
    <xf numFmtId="0" fontId="4" fillId="0" borderId="0"/>
    <xf numFmtId="0" fontId="4" fillId="53" borderId="56" applyNumberFormat="0" applyFont="0" applyAlignment="0" applyProtection="0">
      <alignment vertical="center"/>
    </xf>
    <xf numFmtId="0" fontId="0" fillId="0" borderId="0">
      <alignment vertical="center"/>
    </xf>
    <xf numFmtId="0" fontId="4" fillId="0" borderId="0"/>
    <xf numFmtId="0" fontId="78" fillId="59" borderId="0" applyNumberFormat="0" applyBorder="0" applyAlignment="0" applyProtection="0"/>
    <xf numFmtId="0" fontId="74" fillId="50" borderId="0" applyNumberFormat="0" applyBorder="0" applyAlignment="0" applyProtection="0">
      <alignment vertical="center"/>
    </xf>
    <xf numFmtId="0" fontId="87" fillId="48" borderId="57" applyNumberFormat="0" applyAlignment="0" applyProtection="0">
      <alignment vertical="center"/>
    </xf>
    <xf numFmtId="0" fontId="91" fillId="0" borderId="0">
      <alignment vertical="center"/>
    </xf>
    <xf numFmtId="15" fontId="11" fillId="0" borderId="0" applyFont="0" applyFill="0" applyBorder="0" applyAlignment="0" applyProtection="0"/>
    <xf numFmtId="0" fontId="4" fillId="53" borderId="56" applyNumberFormat="0" applyFont="0" applyAlignment="0" applyProtection="0">
      <alignment vertical="center"/>
    </xf>
    <xf numFmtId="0" fontId="4" fillId="0" borderId="0"/>
    <xf numFmtId="0" fontId="4" fillId="0" borderId="0">
      <alignment vertical="top"/>
    </xf>
    <xf numFmtId="0" fontId="4" fillId="0" borderId="0"/>
    <xf numFmtId="0" fontId="74" fillId="50" borderId="0" applyNumberFormat="0" applyBorder="0" applyAlignment="0" applyProtection="0">
      <alignment vertical="center"/>
    </xf>
    <xf numFmtId="0" fontId="4" fillId="53" borderId="56" applyNumberFormat="0" applyFont="0" applyAlignment="0" applyProtection="0">
      <alignment vertical="center"/>
    </xf>
    <xf numFmtId="0" fontId="71" fillId="47" borderId="0" applyNumberFormat="0" applyBorder="0" applyAlignment="0" applyProtection="0">
      <alignment vertical="center"/>
    </xf>
    <xf numFmtId="0" fontId="0" fillId="0" borderId="0">
      <alignment vertical="center"/>
    </xf>
    <xf numFmtId="0" fontId="4" fillId="0" borderId="0"/>
    <xf numFmtId="0" fontId="4" fillId="0" borderId="0"/>
    <xf numFmtId="0" fontId="77" fillId="60" borderId="0" applyNumberFormat="0" applyBorder="0" applyAlignment="0" applyProtection="0"/>
    <xf numFmtId="0" fontId="71" fillId="61" borderId="0" applyNumberFormat="0" applyBorder="0" applyAlignment="0" applyProtection="0">
      <alignment vertical="center"/>
    </xf>
    <xf numFmtId="0" fontId="4" fillId="0" borderId="0"/>
    <xf numFmtId="0" fontId="77" fillId="62" borderId="0" applyNumberFormat="0" applyBorder="0" applyAlignment="0" applyProtection="0"/>
    <xf numFmtId="0" fontId="4" fillId="0" borderId="0"/>
    <xf numFmtId="0" fontId="77" fillId="44" borderId="0" applyNumberFormat="0" applyBorder="0" applyAlignment="0" applyProtection="0"/>
    <xf numFmtId="0" fontId="4" fillId="53" borderId="56" applyNumberFormat="0" applyFont="0" applyAlignment="0" applyProtection="0">
      <alignment vertical="center"/>
    </xf>
    <xf numFmtId="0" fontId="71" fillId="47" borderId="0" applyNumberFormat="0" applyBorder="0" applyAlignment="0" applyProtection="0">
      <alignment vertical="center"/>
    </xf>
    <xf numFmtId="0" fontId="77" fillId="60" borderId="0" applyNumberFormat="0" applyBorder="0" applyAlignment="0" applyProtection="0"/>
    <xf numFmtId="0" fontId="0" fillId="0" borderId="0">
      <alignment vertical="center"/>
    </xf>
    <xf numFmtId="0" fontId="4" fillId="0" borderId="0"/>
    <xf numFmtId="43" fontId="4" fillId="0" borderId="0" applyFont="0" applyFill="0" applyBorder="0" applyAlignment="0" applyProtection="0"/>
    <xf numFmtId="0" fontId="77" fillId="44"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71" fillId="0" borderId="0">
      <alignment vertical="center"/>
    </xf>
    <xf numFmtId="0" fontId="77" fillId="44" borderId="0" applyNumberFormat="0" applyBorder="0" applyAlignment="0" applyProtection="0"/>
    <xf numFmtId="0" fontId="79" fillId="0" borderId="0"/>
    <xf numFmtId="0" fontId="4" fillId="0" borderId="0">
      <alignment vertical="center"/>
    </xf>
    <xf numFmtId="0" fontId="77" fillId="44" borderId="0" applyNumberFormat="0" applyBorder="0" applyAlignment="0" applyProtection="0"/>
    <xf numFmtId="0" fontId="87" fillId="48" borderId="57" applyNumberFormat="0" applyAlignment="0" applyProtection="0">
      <alignment vertical="center"/>
    </xf>
    <xf numFmtId="0" fontId="4" fillId="0" borderId="0">
      <alignment vertical="center"/>
    </xf>
    <xf numFmtId="0" fontId="71" fillId="41" borderId="0" applyNumberFormat="0" applyBorder="0" applyAlignment="0" applyProtection="0">
      <alignment vertical="center"/>
    </xf>
    <xf numFmtId="9" fontId="4" fillId="0" borderId="0" applyFont="0" applyFill="0" applyBorder="0" applyAlignment="0" applyProtection="0"/>
    <xf numFmtId="0" fontId="77" fillId="59" borderId="0" applyNumberFormat="0" applyBorder="0" applyAlignment="0" applyProtection="0"/>
    <xf numFmtId="0" fontId="92" fillId="63" borderId="5">
      <protection locked="0"/>
    </xf>
    <xf numFmtId="0" fontId="4" fillId="0" borderId="0">
      <alignment vertical="center"/>
    </xf>
    <xf numFmtId="0" fontId="87" fillId="48" borderId="57" applyNumberFormat="0" applyAlignment="0" applyProtection="0">
      <alignment vertical="center"/>
    </xf>
    <xf numFmtId="0" fontId="77" fillId="44" borderId="0" applyNumberFormat="0" applyBorder="0" applyAlignment="0" applyProtection="0"/>
    <xf numFmtId="0" fontId="93" fillId="64" borderId="0" applyNumberFormat="0" applyBorder="0" applyAlignment="0" applyProtection="0">
      <alignment vertical="center"/>
    </xf>
    <xf numFmtId="0" fontId="4" fillId="0" borderId="0"/>
    <xf numFmtId="0" fontId="4" fillId="0" borderId="0"/>
    <xf numFmtId="0" fontId="93" fillId="64" borderId="0" applyNumberFormat="0" applyBorder="0" applyAlignment="0" applyProtection="0">
      <alignment vertical="center"/>
    </xf>
    <xf numFmtId="0" fontId="82" fillId="4" borderId="0" applyNumberFormat="0" applyBorder="0" applyAlignment="0" applyProtection="0">
      <alignment vertical="center"/>
    </xf>
    <xf numFmtId="0" fontId="88" fillId="3" borderId="60" applyNumberFormat="0" applyAlignment="0" applyProtection="0">
      <alignment vertical="center"/>
    </xf>
    <xf numFmtId="0" fontId="0" fillId="0" borderId="0">
      <alignment vertical="center"/>
    </xf>
    <xf numFmtId="178" fontId="79" fillId="0" borderId="0" applyFont="0" applyFill="0" applyBorder="0" applyAlignment="0" applyProtection="0"/>
    <xf numFmtId="0" fontId="73" fillId="0" borderId="55" applyNumberFormat="0" applyFill="0" applyAlignment="0" applyProtection="0">
      <alignment vertical="center"/>
    </xf>
    <xf numFmtId="0" fontId="71" fillId="41" borderId="0" applyNumberFormat="0" applyBorder="0" applyAlignment="0" applyProtection="0">
      <alignment vertical="center"/>
    </xf>
    <xf numFmtId="0" fontId="88" fillId="3" borderId="60" applyNumberFormat="0" applyAlignment="0" applyProtection="0">
      <alignment vertical="center"/>
    </xf>
    <xf numFmtId="0" fontId="71" fillId="0" borderId="0">
      <alignment vertical="center"/>
    </xf>
    <xf numFmtId="0" fontId="94" fillId="0" borderId="0" applyNumberFormat="0" applyFill="0" applyBorder="0" applyAlignment="0" applyProtection="0">
      <alignment vertical="center"/>
    </xf>
    <xf numFmtId="0" fontId="0" fillId="0" borderId="0">
      <alignment vertical="center"/>
    </xf>
    <xf numFmtId="43" fontId="4" fillId="0" borderId="0" applyFont="0" applyFill="0" applyBorder="0" applyAlignment="0" applyProtection="0">
      <alignment vertical="center"/>
    </xf>
    <xf numFmtId="0" fontId="80" fillId="49" borderId="0" applyNumberFormat="0" applyBorder="0" applyAlignment="0" applyProtection="0"/>
    <xf numFmtId="0" fontId="79" fillId="0" borderId="0"/>
    <xf numFmtId="0" fontId="81" fillId="0" borderId="0" applyNumberFormat="0" applyFill="0" applyBorder="0" applyAlignment="0" applyProtection="0">
      <alignment vertical="center"/>
    </xf>
    <xf numFmtId="0" fontId="87" fillId="48" borderId="57" applyNumberFormat="0" applyAlignment="0" applyProtection="0">
      <alignment vertical="center"/>
    </xf>
    <xf numFmtId="0" fontId="0" fillId="0" borderId="0"/>
    <xf numFmtId="0" fontId="74" fillId="43" borderId="0" applyNumberFormat="0" applyBorder="0" applyAlignment="0" applyProtection="0">
      <alignment vertical="center"/>
    </xf>
    <xf numFmtId="176" fontId="4" fillId="0" borderId="0" applyFont="0" applyFill="0" applyBorder="0" applyAlignment="0" applyProtection="0"/>
    <xf numFmtId="0" fontId="74" fillId="56" borderId="0" applyNumberFormat="0" applyBorder="0" applyAlignment="0" applyProtection="0">
      <alignment vertical="center"/>
    </xf>
    <xf numFmtId="0" fontId="0" fillId="0" borderId="0">
      <alignment vertical="center"/>
    </xf>
    <xf numFmtId="0" fontId="0" fillId="0" borderId="0">
      <alignment vertical="center"/>
    </xf>
    <xf numFmtId="0" fontId="92" fillId="63" borderId="5">
      <protection locked="0"/>
    </xf>
    <xf numFmtId="0" fontId="74" fillId="56" borderId="0" applyNumberFormat="0" applyBorder="0" applyAlignment="0" applyProtection="0">
      <alignment vertical="center"/>
    </xf>
    <xf numFmtId="0" fontId="78" fillId="65" borderId="0" applyNumberFormat="0" applyBorder="0" applyAlignment="0" applyProtection="0"/>
    <xf numFmtId="0" fontId="71" fillId="47" borderId="0" applyNumberFormat="0" applyBorder="0" applyAlignment="0" applyProtection="0">
      <alignment vertical="center"/>
    </xf>
    <xf numFmtId="0" fontId="0" fillId="0" borderId="0">
      <alignment vertical="center"/>
    </xf>
    <xf numFmtId="0" fontId="4" fillId="0" borderId="0"/>
    <xf numFmtId="0" fontId="79" fillId="0" borderId="0" applyNumberFormat="0" applyFont="0" applyFill="0" applyBorder="0" applyAlignment="0" applyProtection="0"/>
    <xf numFmtId="0" fontId="77" fillId="44" borderId="0" applyNumberFormat="0" applyBorder="0" applyAlignment="0" applyProtection="0"/>
    <xf numFmtId="3" fontId="11" fillId="0" borderId="0" applyFont="0" applyFill="0" applyBorder="0" applyAlignment="0" applyProtection="0"/>
    <xf numFmtId="0" fontId="4" fillId="0" borderId="0"/>
    <xf numFmtId="0" fontId="74" fillId="66" borderId="0" applyNumberFormat="0" applyBorder="0" applyAlignment="0" applyProtection="0">
      <alignment vertical="center"/>
    </xf>
    <xf numFmtId="0" fontId="82" fillId="4" borderId="0" applyNumberFormat="0" applyBorder="0" applyAlignment="0" applyProtection="0">
      <alignment vertical="center"/>
    </xf>
    <xf numFmtId="14" fontId="75" fillId="0" borderId="0">
      <alignment horizontal="center" wrapText="1"/>
      <protection locked="0"/>
    </xf>
    <xf numFmtId="0" fontId="77" fillId="60" borderId="0" applyNumberFormat="0" applyBorder="0" applyAlignment="0" applyProtection="0"/>
    <xf numFmtId="0" fontId="74" fillId="43" borderId="0" applyNumberFormat="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71" fillId="67" borderId="0" applyNumberFormat="0" applyBorder="0" applyAlignment="0" applyProtection="0">
      <alignment vertical="center"/>
    </xf>
    <xf numFmtId="0" fontId="76" fillId="8" borderId="0" applyNumberFormat="0" applyBorder="0" applyAlignment="0" applyProtection="0">
      <alignment vertical="center"/>
    </xf>
    <xf numFmtId="0" fontId="87" fillId="48" borderId="57" applyNumberFormat="0" applyAlignment="0" applyProtection="0">
      <alignment vertical="center"/>
    </xf>
    <xf numFmtId="0" fontId="0" fillId="0" borderId="0">
      <alignment vertical="center"/>
    </xf>
    <xf numFmtId="0" fontId="4" fillId="0" borderId="0">
      <alignment vertical="center"/>
    </xf>
    <xf numFmtId="0" fontId="95" fillId="0" borderId="6" applyNumberFormat="0" applyFill="0" applyProtection="0">
      <alignment horizontal="center"/>
    </xf>
    <xf numFmtId="179" fontId="96" fillId="0" borderId="0"/>
    <xf numFmtId="0" fontId="83" fillId="3" borderId="57" applyNumberFormat="0" applyAlignment="0" applyProtection="0">
      <alignment vertical="center"/>
    </xf>
    <xf numFmtId="0" fontId="93" fillId="64" borderId="0" applyNumberFormat="0" applyBorder="0" applyAlignment="0" applyProtection="0">
      <alignment vertical="center"/>
    </xf>
    <xf numFmtId="0" fontId="0" fillId="0" borderId="0">
      <alignment vertical="center"/>
    </xf>
    <xf numFmtId="0" fontId="0" fillId="0" borderId="0">
      <alignment vertical="center"/>
    </xf>
    <xf numFmtId="44" fontId="4" fillId="0" borderId="0" applyFont="0" applyFill="0" applyBorder="0" applyAlignment="0" applyProtection="0">
      <alignment vertical="center"/>
    </xf>
    <xf numFmtId="0" fontId="4" fillId="0" borderId="0"/>
    <xf numFmtId="0" fontId="97" fillId="0" borderId="62" applyNumberFormat="0" applyFill="0" applyAlignment="0" applyProtection="0">
      <alignment vertical="center"/>
    </xf>
    <xf numFmtId="0" fontId="71" fillId="8" borderId="0" applyNumberFormat="0" applyBorder="0" applyAlignment="0" applyProtection="0">
      <alignment vertical="center"/>
    </xf>
    <xf numFmtId="0" fontId="71" fillId="2" borderId="0" applyNumberFormat="0" applyBorder="0" applyAlignment="0" applyProtection="0">
      <alignment vertical="center"/>
    </xf>
    <xf numFmtId="0" fontId="73" fillId="0" borderId="55" applyNumberFormat="0" applyFill="0" applyAlignment="0" applyProtection="0">
      <alignment vertical="center"/>
    </xf>
    <xf numFmtId="9" fontId="90" fillId="0" borderId="0" applyFont="0" applyFill="0" applyBorder="0" applyAlignment="0" applyProtection="0"/>
    <xf numFmtId="0" fontId="4" fillId="0" borderId="0">
      <alignment vertical="center"/>
    </xf>
    <xf numFmtId="0" fontId="76" fillId="8" borderId="0" applyNumberFormat="0" applyBorder="0" applyAlignment="0" applyProtection="0">
      <alignment vertical="center"/>
    </xf>
    <xf numFmtId="0" fontId="74" fillId="68" borderId="0" applyNumberFormat="0" applyBorder="0" applyAlignment="0" applyProtection="0">
      <alignment vertical="center"/>
    </xf>
    <xf numFmtId="0" fontId="71" fillId="47" borderId="0" applyNumberFormat="0" applyBorder="0" applyAlignment="0" applyProtection="0">
      <alignment vertical="center"/>
    </xf>
    <xf numFmtId="0" fontId="0" fillId="0" borderId="0">
      <alignment vertical="center"/>
    </xf>
    <xf numFmtId="0" fontId="74" fillId="66" borderId="0" applyNumberFormat="0" applyBorder="0" applyAlignment="0" applyProtection="0">
      <alignment vertical="center"/>
    </xf>
    <xf numFmtId="0" fontId="78" fillId="65" borderId="0" applyNumberFormat="0" applyBorder="0" applyAlignment="0" applyProtection="0"/>
    <xf numFmtId="0" fontId="4" fillId="0" borderId="0">
      <alignment vertical="center"/>
    </xf>
    <xf numFmtId="0" fontId="74" fillId="69" borderId="0" applyNumberFormat="0" applyBorder="0" applyAlignment="0" applyProtection="0">
      <alignment vertical="center"/>
    </xf>
    <xf numFmtId="0" fontId="77" fillId="60" borderId="0" applyNumberFormat="0" applyBorder="0" applyAlignment="0" applyProtection="0"/>
    <xf numFmtId="40" fontId="11" fillId="0" borderId="0" applyFont="0" applyFill="0" applyBorder="0" applyAlignment="0" applyProtection="0"/>
    <xf numFmtId="0" fontId="4" fillId="0" borderId="0"/>
    <xf numFmtId="0" fontId="71" fillId="47" borderId="0" applyNumberFormat="0" applyBorder="0" applyAlignment="0" applyProtection="0">
      <alignment vertical="center"/>
    </xf>
    <xf numFmtId="0" fontId="0" fillId="0" borderId="0">
      <alignment vertical="center"/>
    </xf>
    <xf numFmtId="0" fontId="78" fillId="55" borderId="0" applyNumberFormat="0" applyBorder="0" applyAlignment="0" applyProtection="0"/>
    <xf numFmtId="0" fontId="0" fillId="0" borderId="0">
      <alignment vertical="center"/>
    </xf>
    <xf numFmtId="0" fontId="0" fillId="0" borderId="0">
      <alignment vertical="center"/>
    </xf>
    <xf numFmtId="37" fontId="98" fillId="0" borderId="0"/>
    <xf numFmtId="0" fontId="77" fillId="60" borderId="0" applyNumberFormat="0" applyBorder="0" applyAlignment="0" applyProtection="0"/>
    <xf numFmtId="0" fontId="71" fillId="61" borderId="0" applyNumberFormat="0" applyBorder="0" applyAlignment="0" applyProtection="0">
      <alignment vertical="center"/>
    </xf>
    <xf numFmtId="0" fontId="74" fillId="43" borderId="0" applyNumberFormat="0" applyBorder="0" applyAlignment="0" applyProtection="0">
      <alignment vertical="center"/>
    </xf>
    <xf numFmtId="0" fontId="4" fillId="0" borderId="0">
      <alignment vertical="center"/>
    </xf>
    <xf numFmtId="0" fontId="77" fillId="60" borderId="0" applyNumberFormat="0" applyBorder="0" applyAlignment="0" applyProtection="0"/>
    <xf numFmtId="0" fontId="74" fillId="70" borderId="0" applyNumberFormat="0" applyBorder="0" applyAlignment="0" applyProtection="0">
      <alignment vertical="center"/>
    </xf>
    <xf numFmtId="0" fontId="0" fillId="0" borderId="0">
      <alignment vertical="center"/>
    </xf>
    <xf numFmtId="0" fontId="4" fillId="0" borderId="0">
      <alignment vertical="center"/>
    </xf>
    <xf numFmtId="9" fontId="4" fillId="0" borderId="0" applyFont="0" applyFill="0" applyBorder="0" applyAlignment="0" applyProtection="0"/>
    <xf numFmtId="0" fontId="74" fillId="56" borderId="0" applyNumberFormat="0" applyBorder="0" applyAlignment="0" applyProtection="0">
      <alignment vertical="center"/>
    </xf>
    <xf numFmtId="0" fontId="0" fillId="0" borderId="0">
      <alignment vertical="center"/>
    </xf>
    <xf numFmtId="0" fontId="86" fillId="0" borderId="59" applyNumberFormat="0" applyFill="0" applyAlignment="0" applyProtection="0">
      <alignment vertical="center"/>
    </xf>
    <xf numFmtId="0" fontId="71" fillId="4" borderId="0" applyNumberFormat="0" applyBorder="0" applyAlignment="0" applyProtection="0">
      <alignment vertical="center"/>
    </xf>
    <xf numFmtId="0" fontId="82" fillId="4" borderId="0" applyNumberFormat="0" applyBorder="0" applyAlignment="0" applyProtection="0">
      <alignment vertical="center"/>
    </xf>
    <xf numFmtId="0" fontId="76" fillId="8" borderId="0" applyNumberFormat="0" applyBorder="0" applyAlignment="0" applyProtection="0">
      <alignment vertical="center"/>
    </xf>
    <xf numFmtId="0" fontId="74" fillId="46" borderId="0" applyNumberFormat="0" applyBorder="0" applyAlignment="0" applyProtection="0">
      <alignment vertical="center"/>
    </xf>
    <xf numFmtId="9" fontId="4" fillId="0" borderId="0" applyFont="0" applyFill="0" applyBorder="0" applyAlignment="0" applyProtection="0">
      <alignment vertical="center"/>
    </xf>
    <xf numFmtId="0" fontId="82" fillId="4" borderId="0" applyNumberFormat="0" applyBorder="0" applyAlignment="0" applyProtection="0">
      <alignment vertical="center"/>
    </xf>
    <xf numFmtId="0" fontId="71" fillId="4" borderId="0" applyNumberFormat="0" applyBorder="0" applyAlignment="0" applyProtection="0">
      <alignment vertical="center"/>
    </xf>
    <xf numFmtId="0" fontId="82" fillId="4" borderId="0" applyNumberFormat="0" applyBorder="0" applyAlignment="0" applyProtection="0">
      <alignment vertical="center"/>
    </xf>
    <xf numFmtId="0" fontId="4" fillId="0" borderId="0"/>
    <xf numFmtId="0" fontId="76" fillId="8" borderId="0" applyNumberFormat="0" applyBorder="0" applyAlignment="0" applyProtection="0">
      <alignment vertical="center"/>
    </xf>
    <xf numFmtId="0" fontId="82" fillId="4" borderId="0" applyNumberFormat="0" applyBorder="0" applyAlignment="0" applyProtection="0">
      <alignment vertical="center"/>
    </xf>
    <xf numFmtId="0" fontId="74" fillId="56" borderId="0" applyNumberFormat="0" applyBorder="0" applyAlignment="0" applyProtection="0">
      <alignment vertical="center"/>
    </xf>
    <xf numFmtId="0" fontId="76" fillId="8" borderId="0" applyNumberFormat="0" applyBorder="0" applyAlignment="0" applyProtection="0">
      <alignment vertical="center"/>
    </xf>
    <xf numFmtId="0" fontId="74" fillId="56" borderId="0" applyNumberFormat="0" applyBorder="0" applyAlignment="0" applyProtection="0">
      <alignment vertical="center"/>
    </xf>
    <xf numFmtId="0" fontId="82" fillId="4" borderId="0" applyNumberFormat="0" applyBorder="0" applyAlignment="0" applyProtection="0">
      <alignment vertical="center"/>
    </xf>
    <xf numFmtId="0" fontId="71" fillId="41" borderId="0" applyNumberFormat="0" applyBorder="0" applyAlignment="0" applyProtection="0">
      <alignment vertical="center"/>
    </xf>
    <xf numFmtId="0" fontId="99" fillId="0" borderId="0"/>
    <xf numFmtId="0" fontId="4" fillId="0" borderId="0"/>
    <xf numFmtId="0" fontId="93" fillId="64" borderId="0" applyNumberFormat="0" applyBorder="0" applyAlignment="0" applyProtection="0">
      <alignment vertical="center"/>
    </xf>
    <xf numFmtId="0" fontId="82" fillId="4" borderId="0" applyNumberFormat="0" applyBorder="0" applyAlignment="0" applyProtection="0">
      <alignment vertical="center"/>
    </xf>
    <xf numFmtId="0" fontId="77" fillId="62" borderId="0" applyNumberFormat="0" applyBorder="0" applyAlignment="0" applyProtection="0"/>
    <xf numFmtId="0" fontId="4" fillId="53" borderId="56" applyNumberFormat="0" applyFont="0" applyAlignment="0" applyProtection="0">
      <alignment vertical="center"/>
    </xf>
    <xf numFmtId="0" fontId="82" fillId="4" borderId="0" applyNumberFormat="0" applyBorder="0" applyAlignment="0" applyProtection="0">
      <alignment vertical="center"/>
    </xf>
    <xf numFmtId="0" fontId="100" fillId="0" borderId="0" applyNumberFormat="0" applyFill="0" applyBorder="0" applyAlignment="0" applyProtection="0">
      <alignment vertical="center"/>
    </xf>
    <xf numFmtId="0" fontId="4" fillId="53" borderId="56" applyNumberFormat="0" applyFont="0" applyAlignment="0" applyProtection="0">
      <alignment vertical="center"/>
    </xf>
    <xf numFmtId="0" fontId="11" fillId="0" borderId="0"/>
    <xf numFmtId="0" fontId="77" fillId="58" borderId="0" applyNumberFormat="0" applyBorder="0" applyAlignment="0" applyProtection="0"/>
    <xf numFmtId="0" fontId="80" fillId="49" borderId="0" applyNumberFormat="0" applyBorder="0" applyAlignment="0" applyProtection="0"/>
    <xf numFmtId="0" fontId="92" fillId="63" borderId="5">
      <protection locked="0"/>
    </xf>
    <xf numFmtId="0" fontId="82" fillId="4" borderId="0" applyNumberFormat="0" applyBorder="0" applyAlignment="0" applyProtection="0">
      <alignment vertical="center"/>
    </xf>
    <xf numFmtId="0" fontId="82" fillId="4" borderId="0" applyNumberFormat="0" applyBorder="0" applyAlignment="0" applyProtection="0">
      <alignment vertical="center"/>
    </xf>
    <xf numFmtId="0" fontId="76" fillId="8" borderId="0" applyNumberFormat="0" applyBorder="0" applyAlignment="0" applyProtection="0">
      <alignment vertical="center"/>
    </xf>
    <xf numFmtId="0" fontId="74" fillId="46" borderId="0" applyNumberFormat="0" applyBorder="0" applyAlignment="0" applyProtection="0">
      <alignment vertical="center"/>
    </xf>
    <xf numFmtId="0" fontId="101" fillId="4" borderId="0" applyNumberFormat="0" applyBorder="0" applyAlignment="0" applyProtection="0">
      <alignment vertical="center"/>
    </xf>
    <xf numFmtId="43" fontId="4" fillId="0" borderId="0" applyFont="0" applyFill="0" applyBorder="0" applyAlignment="0" applyProtection="0">
      <alignment vertical="center"/>
    </xf>
    <xf numFmtId="10" fontId="102" fillId="53" borderId="8" applyNumberFormat="0" applyBorder="0" applyAlignment="0" applyProtection="0"/>
    <xf numFmtId="0" fontId="72" fillId="42" borderId="0" applyNumberFormat="0" applyBorder="0" applyAlignment="0" applyProtection="0"/>
    <xf numFmtId="43" fontId="4" fillId="0" borderId="0" applyFont="0" applyFill="0" applyBorder="0" applyAlignment="0" applyProtection="0">
      <alignment vertical="center"/>
    </xf>
    <xf numFmtId="0" fontId="82" fillId="4" borderId="0" applyNumberFormat="0" applyBorder="0" applyAlignment="0" applyProtection="0">
      <alignment vertical="center"/>
    </xf>
    <xf numFmtId="0" fontId="71" fillId="61" borderId="0" applyNumberFormat="0" applyBorder="0" applyAlignment="0" applyProtection="0">
      <alignment vertical="center"/>
    </xf>
    <xf numFmtId="0" fontId="90" fillId="0" borderId="0"/>
    <xf numFmtId="0" fontId="0" fillId="0" borderId="0">
      <alignment vertical="center"/>
    </xf>
    <xf numFmtId="0" fontId="103" fillId="0" borderId="0">
      <alignment vertical="top"/>
    </xf>
    <xf numFmtId="0" fontId="74" fillId="56" borderId="0" applyNumberFormat="0" applyBorder="0" applyAlignment="0" applyProtection="0">
      <alignment vertical="center"/>
    </xf>
    <xf numFmtId="0" fontId="77" fillId="60" borderId="0" applyNumberFormat="0" applyBorder="0" applyAlignment="0" applyProtection="0"/>
    <xf numFmtId="0" fontId="82" fillId="4" borderId="0" applyNumberFormat="0" applyBorder="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176" fontId="4" fillId="0" borderId="0" applyFont="0" applyFill="0" applyBorder="0" applyAlignment="0" applyProtection="0">
      <alignment vertical="center"/>
    </xf>
    <xf numFmtId="176" fontId="0" fillId="0" borderId="0" applyFont="0" applyFill="0" applyBorder="0" applyAlignment="0" applyProtection="0">
      <alignment vertical="center"/>
    </xf>
    <xf numFmtId="0" fontId="4" fillId="53" borderId="56" applyNumberFormat="0" applyFont="0" applyAlignment="0" applyProtection="0">
      <alignment vertical="center"/>
    </xf>
    <xf numFmtId="0" fontId="82" fillId="4" borderId="0" applyNumberFormat="0" applyBorder="0" applyAlignment="0" applyProtection="0">
      <alignment vertical="center"/>
    </xf>
    <xf numFmtId="0" fontId="81" fillId="0" borderId="0" applyNumberFormat="0" applyFill="0" applyBorder="0" applyAlignment="0" applyProtection="0">
      <alignment vertical="center"/>
    </xf>
    <xf numFmtId="0" fontId="93" fillId="64" borderId="0" applyNumberFormat="0" applyBorder="0" applyAlignment="0" applyProtection="0">
      <alignment vertical="center"/>
    </xf>
    <xf numFmtId="0" fontId="82" fillId="4" borderId="0" applyNumberFormat="0" applyBorder="0" applyAlignment="0" applyProtection="0">
      <alignment vertical="center"/>
    </xf>
    <xf numFmtId="0" fontId="100" fillId="0" borderId="0" applyNumberFormat="0" applyFill="0" applyBorder="0" applyAlignment="0" applyProtection="0">
      <alignment vertical="center"/>
    </xf>
    <xf numFmtId="0" fontId="77" fillId="58" borderId="0" applyNumberFormat="0" applyBorder="0" applyAlignment="0" applyProtection="0"/>
    <xf numFmtId="0" fontId="76" fillId="8" borderId="0" applyNumberFormat="0" applyBorder="0" applyAlignment="0" applyProtection="0">
      <alignment vertical="center"/>
    </xf>
    <xf numFmtId="0" fontId="71" fillId="48" borderId="0" applyNumberFormat="0" applyBorder="0" applyAlignment="0" applyProtection="0">
      <alignment vertical="center"/>
    </xf>
    <xf numFmtId="0" fontId="0" fillId="0" borderId="0">
      <alignment vertical="center"/>
    </xf>
    <xf numFmtId="0" fontId="71" fillId="41" borderId="0" applyNumberFormat="0" applyBorder="0" applyAlignment="0" applyProtection="0">
      <alignment vertical="center"/>
    </xf>
    <xf numFmtId="180" fontId="79" fillId="0" borderId="0" applyFont="0" applyFill="0" applyBorder="0" applyAlignment="0" applyProtection="0"/>
    <xf numFmtId="0" fontId="74" fillId="54" borderId="0" applyNumberFormat="0" applyBorder="0" applyAlignment="0" applyProtection="0">
      <alignment vertical="center"/>
    </xf>
    <xf numFmtId="0" fontId="100" fillId="0" borderId="0" applyNumberFormat="0" applyFill="0" applyBorder="0" applyAlignment="0" applyProtection="0">
      <alignment vertical="center"/>
    </xf>
    <xf numFmtId="0" fontId="71" fillId="61" borderId="0" applyNumberFormat="0" applyBorder="0" applyAlignment="0" applyProtection="0">
      <alignment vertical="center"/>
    </xf>
    <xf numFmtId="0" fontId="76" fillId="8" borderId="0" applyNumberFormat="0" applyBorder="0" applyAlignment="0" applyProtection="0">
      <alignment vertical="center"/>
    </xf>
    <xf numFmtId="0" fontId="0" fillId="0" borderId="0">
      <alignment vertical="center"/>
    </xf>
    <xf numFmtId="0" fontId="100" fillId="0" borderId="0" applyNumberFormat="0" applyFill="0" applyBorder="0" applyAlignment="0" applyProtection="0">
      <alignment vertical="center"/>
    </xf>
    <xf numFmtId="176" fontId="4" fillId="0" borderId="0" applyFont="0" applyFill="0" applyBorder="0" applyAlignment="0" applyProtection="0"/>
    <xf numFmtId="0" fontId="78" fillId="44" borderId="0" applyNumberFormat="0" applyBorder="0" applyAlignment="0" applyProtection="0"/>
    <xf numFmtId="0" fontId="4" fillId="53" borderId="56" applyNumberFormat="0" applyFont="0" applyAlignment="0" applyProtection="0">
      <alignment vertical="center"/>
    </xf>
    <xf numFmtId="0" fontId="71" fillId="61" borderId="0" applyNumberFormat="0" applyBorder="0" applyAlignment="0" applyProtection="0">
      <alignment vertical="center"/>
    </xf>
    <xf numFmtId="0" fontId="100" fillId="0" borderId="0" applyNumberFormat="0" applyFill="0" applyBorder="0" applyAlignment="0" applyProtection="0">
      <alignment vertical="center"/>
    </xf>
    <xf numFmtId="0" fontId="71" fillId="48" borderId="0" applyNumberFormat="0" applyBorder="0" applyAlignment="0" applyProtection="0">
      <alignment vertical="center"/>
    </xf>
    <xf numFmtId="0" fontId="4" fillId="0" borderId="0"/>
    <xf numFmtId="0" fontId="74" fillId="71" borderId="0" applyNumberFormat="0" applyBorder="0" applyAlignment="0" applyProtection="0">
      <alignment vertical="center"/>
    </xf>
    <xf numFmtId="0" fontId="80" fillId="49" borderId="0" applyNumberFormat="0" applyBorder="0" applyAlignment="0" applyProtection="0"/>
    <xf numFmtId="0" fontId="71" fillId="53" borderId="56" applyNumberFormat="0" applyFont="0" applyAlignment="0" applyProtection="0">
      <alignment vertical="center"/>
    </xf>
    <xf numFmtId="44" fontId="4" fillId="0" borderId="0" applyFont="0" applyFill="0" applyBorder="0" applyAlignment="0" applyProtection="0">
      <alignment vertical="center"/>
    </xf>
    <xf numFmtId="0" fontId="85" fillId="57" borderId="58" applyNumberFormat="0" applyAlignment="0" applyProtection="0">
      <alignment vertical="center"/>
    </xf>
    <xf numFmtId="0" fontId="86" fillId="0" borderId="59" applyNumberFormat="0" applyFill="0" applyAlignment="0" applyProtection="0">
      <alignment vertical="center"/>
    </xf>
    <xf numFmtId="43" fontId="0" fillId="0" borderId="0" applyFont="0" applyFill="0" applyBorder="0" applyAlignment="0" applyProtection="0">
      <alignment vertical="center"/>
    </xf>
    <xf numFmtId="0" fontId="94" fillId="0" borderId="0" applyNumberFormat="0" applyFill="0" applyBorder="0" applyAlignment="0" applyProtection="0">
      <alignment vertical="center"/>
    </xf>
    <xf numFmtId="0" fontId="77" fillId="58" borderId="0" applyNumberFormat="0" applyBorder="0" applyAlignment="0" applyProtection="0"/>
    <xf numFmtId="0" fontId="86" fillId="0" borderId="59" applyNumberFormat="0" applyFill="0" applyAlignment="0" applyProtection="0">
      <alignment vertical="center"/>
    </xf>
    <xf numFmtId="0" fontId="89" fillId="0" borderId="61" applyNumberFormat="0" applyFill="0" applyAlignment="0" applyProtection="0">
      <alignment vertical="center"/>
    </xf>
    <xf numFmtId="43" fontId="0" fillId="0" borderId="0" applyFont="0" applyFill="0" applyBorder="0" applyAlignment="0" applyProtection="0">
      <alignment vertical="center"/>
    </xf>
    <xf numFmtId="0" fontId="94" fillId="0" borderId="0" applyNumberFormat="0" applyFill="0" applyBorder="0" applyAlignment="0" applyProtection="0">
      <alignment vertical="center"/>
    </xf>
    <xf numFmtId="0" fontId="92" fillId="63" borderId="5">
      <protection locked="0"/>
    </xf>
    <xf numFmtId="0" fontId="71" fillId="68" borderId="0" applyNumberFormat="0" applyBorder="0" applyAlignment="0" applyProtection="0">
      <alignment vertical="center"/>
    </xf>
    <xf numFmtId="0" fontId="83" fillId="3" borderId="57" applyNumberFormat="0" applyAlignment="0" applyProtection="0">
      <alignment vertical="center"/>
    </xf>
    <xf numFmtId="0" fontId="85" fillId="57" borderId="58" applyNumberFormat="0" applyAlignment="0" applyProtection="0">
      <alignment vertical="center"/>
    </xf>
    <xf numFmtId="0" fontId="86" fillId="0" borderId="59" applyNumberFormat="0" applyFill="0" applyAlignment="0" applyProtection="0">
      <alignment vertical="center"/>
    </xf>
    <xf numFmtId="0" fontId="94" fillId="0" borderId="0" applyNumberForma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0" fontId="94" fillId="0" borderId="0" applyNumberFormat="0" applyFill="0" applyBorder="0" applyAlignment="0" applyProtection="0">
      <alignment vertical="center"/>
    </xf>
    <xf numFmtId="0" fontId="4" fillId="53" borderId="56" applyNumberFormat="0" applyFont="0" applyAlignment="0" applyProtection="0">
      <alignment vertical="center"/>
    </xf>
    <xf numFmtId="0" fontId="0" fillId="0" borderId="0">
      <alignment vertical="center"/>
    </xf>
    <xf numFmtId="0" fontId="39" fillId="0" borderId="0"/>
    <xf numFmtId="0" fontId="94" fillId="0" borderId="0" applyNumberFormat="0" applyFill="0" applyBorder="0" applyAlignment="0" applyProtection="0">
      <alignment vertical="center"/>
    </xf>
    <xf numFmtId="43" fontId="4" fillId="0" borderId="0" applyFont="0" applyFill="0" applyBorder="0" applyAlignment="0" applyProtection="0">
      <alignment vertical="center"/>
    </xf>
    <xf numFmtId="0" fontId="0" fillId="0" borderId="0">
      <alignment vertical="center"/>
    </xf>
    <xf numFmtId="0" fontId="77" fillId="58" borderId="0" applyNumberFormat="0" applyBorder="0" applyAlignment="0" applyProtection="0"/>
    <xf numFmtId="0" fontId="87" fillId="48" borderId="57" applyNumberFormat="0" applyAlignment="0" applyProtection="0">
      <alignment vertical="center"/>
    </xf>
    <xf numFmtId="0" fontId="94" fillId="0" borderId="63" applyNumberFormat="0" applyFill="0" applyAlignment="0" applyProtection="0">
      <alignment vertical="center"/>
    </xf>
    <xf numFmtId="0" fontId="78" fillId="72" borderId="0" applyNumberFormat="0" applyBorder="0" applyAlignment="0" applyProtection="0"/>
    <xf numFmtId="0" fontId="39" fillId="0" borderId="0"/>
    <xf numFmtId="0" fontId="77" fillId="58" borderId="0" applyNumberFormat="0" applyBorder="0" applyAlignment="0" applyProtection="0"/>
    <xf numFmtId="0" fontId="89" fillId="0" borderId="61" applyNumberFormat="0" applyFill="0" applyAlignment="0" applyProtection="0">
      <alignment vertical="center"/>
    </xf>
    <xf numFmtId="0" fontId="87" fillId="48" borderId="57" applyNumberFormat="0" applyAlignment="0" applyProtection="0">
      <alignment vertical="center"/>
    </xf>
    <xf numFmtId="181" fontId="79" fillId="0" borderId="0" applyFont="0" applyFill="0" applyBorder="0" applyAlignment="0" applyProtection="0"/>
    <xf numFmtId="0" fontId="94" fillId="0" borderId="63" applyNumberFormat="0" applyFill="0" applyAlignment="0" applyProtection="0">
      <alignment vertical="center"/>
    </xf>
    <xf numFmtId="0" fontId="104" fillId="0" borderId="0" applyNumberFormat="0" applyFill="0" applyBorder="0" applyAlignment="0" applyProtection="0"/>
    <xf numFmtId="0" fontId="97" fillId="0" borderId="62" applyNumberFormat="0" applyFill="0" applyAlignment="0" applyProtection="0">
      <alignment vertical="center"/>
    </xf>
    <xf numFmtId="0" fontId="105" fillId="73" borderId="0" applyNumberFormat="0" applyBorder="0" applyAlignment="0" applyProtection="0"/>
    <xf numFmtId="0" fontId="76" fillId="8" borderId="0" applyNumberFormat="0" applyBorder="0" applyAlignment="0" applyProtection="0">
      <alignment vertical="center"/>
    </xf>
    <xf numFmtId="10" fontId="79" fillId="0" borderId="0" applyFont="0" applyFill="0" applyBorder="0" applyAlignment="0" applyProtection="0"/>
    <xf numFmtId="0" fontId="97" fillId="0" borderId="62" applyNumberFormat="0" applyFill="0" applyAlignment="0" applyProtection="0">
      <alignment vertical="center"/>
    </xf>
    <xf numFmtId="0" fontId="78" fillId="51" borderId="0" applyNumberFormat="0" applyBorder="0" applyAlignment="0" applyProtection="0"/>
    <xf numFmtId="0" fontId="89" fillId="0" borderId="61" applyNumberFormat="0" applyFill="0" applyAlignment="0" applyProtection="0">
      <alignment vertical="center"/>
    </xf>
    <xf numFmtId="0" fontId="74" fillId="66" borderId="0" applyNumberFormat="0" applyBorder="0" applyAlignment="0" applyProtection="0">
      <alignment vertical="center"/>
    </xf>
    <xf numFmtId="0" fontId="89" fillId="0" borderId="61" applyNumberFormat="0" applyFill="0" applyAlignment="0" applyProtection="0">
      <alignment vertical="center"/>
    </xf>
    <xf numFmtId="0" fontId="77" fillId="58" borderId="0" applyNumberFormat="0" applyBorder="0" applyAlignment="0" applyProtection="0"/>
    <xf numFmtId="0" fontId="89" fillId="0" borderId="61" applyNumberFormat="0" applyFill="0" applyAlignment="0" applyProtection="0">
      <alignment vertical="center"/>
    </xf>
    <xf numFmtId="0" fontId="39" fillId="0" borderId="0"/>
    <xf numFmtId="0" fontId="71" fillId="47" borderId="0" applyNumberFormat="0" applyBorder="0" applyAlignment="0" applyProtection="0">
      <alignment vertical="center"/>
    </xf>
    <xf numFmtId="0" fontId="0" fillId="0" borderId="0">
      <alignment vertical="center"/>
    </xf>
    <xf numFmtId="0" fontId="78" fillId="45" borderId="0" applyNumberFormat="0" applyBorder="0" applyAlignment="0" applyProtection="0"/>
    <xf numFmtId="0" fontId="74" fillId="70" borderId="0" applyNumberFormat="0" applyBorder="0" applyAlignment="0" applyProtection="0">
      <alignment vertical="center"/>
    </xf>
    <xf numFmtId="0" fontId="89" fillId="0" borderId="61" applyNumberFormat="0" applyFill="0" applyAlignment="0" applyProtection="0">
      <alignment vertical="center"/>
    </xf>
    <xf numFmtId="0" fontId="74" fillId="54" borderId="0" applyNumberFormat="0" applyBorder="0" applyAlignment="0" applyProtection="0">
      <alignment vertical="center"/>
    </xf>
    <xf numFmtId="0" fontId="86" fillId="0" borderId="59" applyNumberFormat="0" applyFill="0" applyAlignment="0" applyProtection="0">
      <alignment vertical="center"/>
    </xf>
    <xf numFmtId="0" fontId="106" fillId="0" borderId="0"/>
    <xf numFmtId="0" fontId="78" fillId="44" borderId="0" applyNumberFormat="0" applyBorder="0" applyAlignment="0" applyProtection="0"/>
    <xf numFmtId="0" fontId="79" fillId="0" borderId="7" applyNumberFormat="0" applyFill="0" applyProtection="0">
      <alignment horizontal="right"/>
    </xf>
    <xf numFmtId="0" fontId="82" fillId="4" borderId="0" applyNumberFormat="0" applyBorder="0" applyAlignment="0" applyProtection="0">
      <alignment vertical="center"/>
    </xf>
    <xf numFmtId="0" fontId="0" fillId="0" borderId="0">
      <alignment vertical="center"/>
    </xf>
    <xf numFmtId="9" fontId="4" fillId="0" borderId="0" applyFont="0" applyFill="0" applyBorder="0" applyAlignment="0" applyProtection="0">
      <alignment vertical="center"/>
    </xf>
    <xf numFmtId="0" fontId="71" fillId="67" borderId="0" applyNumberFormat="0" applyBorder="0" applyAlignment="0" applyProtection="0">
      <alignment vertical="center"/>
    </xf>
    <xf numFmtId="0" fontId="71" fillId="47" borderId="0" applyNumberFormat="0" applyBorder="0" applyAlignment="0" applyProtection="0">
      <alignment vertical="center"/>
    </xf>
    <xf numFmtId="0" fontId="76" fillId="8" borderId="0" applyNumberFormat="0" applyBorder="0" applyAlignment="0" applyProtection="0">
      <alignment vertical="center"/>
    </xf>
    <xf numFmtId="9" fontId="4" fillId="0" borderId="0" applyFont="0" applyFill="0" applyBorder="0" applyAlignment="0" applyProtection="0"/>
    <xf numFmtId="0" fontId="97" fillId="0" borderId="62" applyNumberFormat="0" applyFill="0" applyAlignment="0" applyProtection="0">
      <alignment vertical="center"/>
    </xf>
    <xf numFmtId="0" fontId="76" fillId="8" borderId="0" applyNumberFormat="0" applyBorder="0" applyAlignment="0" applyProtection="0">
      <alignment vertical="center"/>
    </xf>
    <xf numFmtId="9" fontId="4" fillId="0" borderId="0" applyFont="0" applyFill="0" applyBorder="0" applyAlignment="0" applyProtection="0">
      <alignment vertical="center"/>
    </xf>
    <xf numFmtId="0" fontId="71" fillId="50" borderId="0" applyNumberFormat="0" applyBorder="0" applyAlignment="0" applyProtection="0">
      <alignment vertical="center"/>
    </xf>
    <xf numFmtId="0" fontId="82" fillId="4" borderId="0" applyNumberFormat="0" applyBorder="0" applyAlignment="0" applyProtection="0">
      <alignment vertical="center"/>
    </xf>
    <xf numFmtId="43" fontId="4" fillId="0" borderId="0" applyFont="0" applyFill="0" applyBorder="0" applyAlignment="0" applyProtection="0">
      <alignment vertical="center"/>
    </xf>
    <xf numFmtId="0" fontId="74" fillId="54" borderId="0" applyNumberFormat="0" applyBorder="0" applyAlignment="0" applyProtection="0">
      <alignment vertical="center"/>
    </xf>
    <xf numFmtId="0" fontId="74" fillId="66" borderId="0" applyNumberFormat="0" applyBorder="0" applyAlignment="0" applyProtection="0">
      <alignment vertical="center"/>
    </xf>
    <xf numFmtId="176" fontId="0" fillId="0" borderId="0" applyFont="0" applyFill="0" applyBorder="0" applyAlignment="0" applyProtection="0">
      <alignment vertical="center"/>
    </xf>
    <xf numFmtId="0" fontId="82" fillId="4" borderId="0" applyNumberFormat="0" applyBorder="0" applyAlignment="0" applyProtection="0">
      <alignment vertical="center"/>
    </xf>
    <xf numFmtId="9" fontId="0" fillId="0" borderId="0" applyFont="0" applyFill="0" applyBorder="0" applyAlignment="0" applyProtection="0">
      <alignment vertical="center"/>
    </xf>
    <xf numFmtId="176" fontId="0" fillId="0" borderId="0" applyFont="0" applyFill="0" applyBorder="0" applyAlignment="0" applyProtection="0">
      <alignment vertical="center"/>
    </xf>
    <xf numFmtId="0" fontId="77" fillId="59" borderId="0" applyNumberFormat="0" applyBorder="0" applyAlignment="0" applyProtection="0"/>
    <xf numFmtId="0" fontId="76" fillId="8" borderId="0" applyNumberFormat="0" applyBorder="0" applyAlignment="0" applyProtection="0">
      <alignment vertical="center"/>
    </xf>
    <xf numFmtId="0" fontId="94" fillId="0" borderId="0" applyNumberFormat="0" applyFill="0" applyBorder="0" applyAlignment="0" applyProtection="0">
      <alignment vertical="center"/>
    </xf>
    <xf numFmtId="43" fontId="4" fillId="0" borderId="0" applyFont="0" applyFill="0" applyBorder="0" applyAlignment="0" applyProtection="0"/>
    <xf numFmtId="0" fontId="71" fillId="41" borderId="0" applyNumberFormat="0" applyBorder="0" applyAlignment="0" applyProtection="0">
      <alignment vertical="center"/>
    </xf>
    <xf numFmtId="0" fontId="74" fillId="54" borderId="0" applyNumberFormat="0" applyBorder="0" applyAlignment="0" applyProtection="0">
      <alignment vertical="center"/>
    </xf>
    <xf numFmtId="176" fontId="4" fillId="0" borderId="0" applyFont="0" applyFill="0" applyBorder="0" applyAlignment="0" applyProtection="0">
      <alignment vertical="center"/>
    </xf>
    <xf numFmtId="0" fontId="107" fillId="0" borderId="0"/>
    <xf numFmtId="0" fontId="11" fillId="74" borderId="0" applyNumberFormat="0" applyFont="0" applyBorder="0" applyAlignment="0" applyProtection="0"/>
    <xf numFmtId="0" fontId="71" fillId="41" borderId="0" applyNumberFormat="0" applyBorder="0" applyAlignment="0" applyProtection="0">
      <alignment vertical="center"/>
    </xf>
    <xf numFmtId="0" fontId="74" fillId="54" borderId="0" applyNumberFormat="0" applyBorder="0" applyAlignment="0" applyProtection="0">
      <alignment vertical="center"/>
    </xf>
    <xf numFmtId="176" fontId="4" fillId="0" borderId="0" applyFont="0" applyFill="0" applyBorder="0" applyAlignment="0" applyProtection="0">
      <alignment vertical="center"/>
    </xf>
    <xf numFmtId="0" fontId="82" fillId="4" borderId="0" applyNumberFormat="0" applyBorder="0" applyAlignment="0" applyProtection="0">
      <alignment vertical="center"/>
    </xf>
    <xf numFmtId="0" fontId="108" fillId="0" borderId="0" applyNumberFormat="0" applyFill="0" applyBorder="0" applyAlignment="0" applyProtection="0">
      <alignment vertical="center"/>
    </xf>
    <xf numFmtId="0" fontId="71" fillId="47" borderId="0" applyNumberFormat="0" applyBorder="0" applyAlignment="0" applyProtection="0">
      <alignment vertical="center"/>
    </xf>
    <xf numFmtId="0" fontId="0" fillId="0" borderId="0">
      <alignment vertical="center"/>
    </xf>
    <xf numFmtId="0" fontId="78" fillId="55" borderId="0" applyNumberFormat="0" applyBorder="0" applyAlignment="0" applyProtection="0"/>
    <xf numFmtId="0" fontId="109" fillId="0" borderId="64">
      <alignment horizontal="center"/>
    </xf>
    <xf numFmtId="43" fontId="4" fillId="0" borderId="0" applyFont="0" applyFill="0" applyBorder="0" applyAlignment="0" applyProtection="0"/>
    <xf numFmtId="0" fontId="94" fillId="0" borderId="0" applyNumberFormat="0" applyFill="0" applyBorder="0" applyAlignment="0" applyProtection="0">
      <alignment vertical="center"/>
    </xf>
    <xf numFmtId="4" fontId="11" fillId="0" borderId="0" applyFont="0" applyFill="0" applyBorder="0" applyAlignment="0" applyProtection="0"/>
    <xf numFmtId="0" fontId="89" fillId="0" borderId="61" applyNumberFormat="0" applyFill="0" applyAlignment="0" applyProtection="0">
      <alignment vertical="center"/>
    </xf>
    <xf numFmtId="0" fontId="90" fillId="0" borderId="0"/>
    <xf numFmtId="9" fontId="4" fillId="0" borderId="0" applyFont="0" applyFill="0" applyBorder="0" applyAlignment="0" applyProtection="0">
      <alignment vertical="center"/>
    </xf>
    <xf numFmtId="0" fontId="82" fillId="4" borderId="0" applyNumberFormat="0" applyBorder="0" applyAlignment="0" applyProtection="0">
      <alignment vertical="center"/>
    </xf>
    <xf numFmtId="0" fontId="81" fillId="0" borderId="0" applyNumberFormat="0" applyFill="0" applyBorder="0" applyAlignment="0" applyProtection="0">
      <alignment vertical="center"/>
    </xf>
    <xf numFmtId="43" fontId="0" fillId="0" borderId="0" applyFont="0" applyFill="0" applyBorder="0" applyAlignment="0" applyProtection="0">
      <alignment vertical="center"/>
    </xf>
    <xf numFmtId="182" fontId="79" fillId="0" borderId="0"/>
    <xf numFmtId="0" fontId="78" fillId="55" borderId="0" applyNumberFormat="0" applyBorder="0" applyAlignment="0" applyProtection="0"/>
    <xf numFmtId="0" fontId="96" fillId="0" borderId="0"/>
    <xf numFmtId="0" fontId="77" fillId="42" borderId="0" applyNumberFormat="0" applyBorder="0" applyAlignment="0" applyProtection="0"/>
    <xf numFmtId="0" fontId="78" fillId="55" borderId="0" applyNumberFormat="0" applyBorder="0" applyAlignment="0" applyProtection="0"/>
    <xf numFmtId="183" fontId="79" fillId="0" borderId="0" applyFont="0" applyFill="0" applyBorder="0" applyAlignment="0" applyProtection="0"/>
    <xf numFmtId="0" fontId="74" fillId="66" borderId="0" applyNumberFormat="0" applyBorder="0" applyAlignment="0" applyProtection="0">
      <alignment vertical="center"/>
    </xf>
    <xf numFmtId="0" fontId="77" fillId="58" borderId="0" applyNumberFormat="0" applyBorder="0" applyAlignment="0" applyProtection="0"/>
    <xf numFmtId="0" fontId="78" fillId="72" borderId="0" applyNumberFormat="0" applyBorder="0" applyAlignment="0" applyProtection="0"/>
    <xf numFmtId="0" fontId="79" fillId="0" borderId="0" applyFont="0" applyFill="0" applyBorder="0" applyAlignment="0" applyProtection="0"/>
    <xf numFmtId="0" fontId="99" fillId="0" borderId="0"/>
    <xf numFmtId="0" fontId="78" fillId="44" borderId="0" applyNumberFormat="0" applyBorder="0" applyAlignment="0" applyProtection="0"/>
    <xf numFmtId="184" fontId="79" fillId="0" borderId="0" applyFont="0" applyFill="0" applyBorder="0" applyAlignment="0" applyProtection="0"/>
    <xf numFmtId="43" fontId="4" fillId="0" borderId="0" applyFont="0" applyFill="0" applyBorder="0" applyAlignment="0" applyProtection="0">
      <alignment vertical="center"/>
    </xf>
    <xf numFmtId="0" fontId="77" fillId="42" borderId="0" applyNumberFormat="0" applyBorder="0" applyAlignment="0" applyProtection="0"/>
    <xf numFmtId="0" fontId="72" fillId="8" borderId="0" applyNumberFormat="0" applyBorder="0" applyAlignment="0" applyProtection="0">
      <alignment vertical="center"/>
    </xf>
    <xf numFmtId="0" fontId="100" fillId="0" borderId="0" applyNumberFormat="0" applyFill="0" applyBorder="0" applyAlignment="0" applyProtection="0">
      <alignment vertical="center"/>
    </xf>
    <xf numFmtId="43" fontId="4" fillId="0" borderId="0" applyFont="0" applyFill="0" applyBorder="0" applyAlignment="0" applyProtection="0"/>
    <xf numFmtId="0" fontId="4" fillId="53" borderId="56" applyNumberFormat="0" applyFont="0" applyAlignment="0" applyProtection="0">
      <alignment vertical="center"/>
    </xf>
    <xf numFmtId="0" fontId="0" fillId="0" borderId="0">
      <alignment vertical="center"/>
    </xf>
    <xf numFmtId="185" fontId="110" fillId="75" borderId="0"/>
    <xf numFmtId="43" fontId="4" fillId="0" borderId="0" applyFont="0" applyFill="0" applyBorder="0" applyAlignment="0" applyProtection="0">
      <alignment vertical="center"/>
    </xf>
    <xf numFmtId="0" fontId="74" fillId="71" borderId="0" applyNumberFormat="0" applyBorder="0" applyAlignment="0" applyProtection="0">
      <alignment vertical="center"/>
    </xf>
    <xf numFmtId="185" fontId="111" fillId="76" borderId="0"/>
    <xf numFmtId="0" fontId="3" fillId="0" borderId="0">
      <alignment vertical="center"/>
    </xf>
    <xf numFmtId="0" fontId="74" fillId="56" borderId="0" applyNumberFormat="0" applyBorder="0" applyAlignment="0" applyProtection="0">
      <alignment vertical="center"/>
    </xf>
    <xf numFmtId="0" fontId="82" fillId="4" borderId="0" applyNumberFormat="0" applyBorder="0" applyAlignment="0" applyProtection="0">
      <alignment vertical="center"/>
    </xf>
    <xf numFmtId="0" fontId="90" fillId="0" borderId="0"/>
    <xf numFmtId="0" fontId="74" fillId="46" borderId="0" applyNumberFormat="0" applyBorder="0" applyAlignment="0" applyProtection="0">
      <alignment vertical="center"/>
    </xf>
    <xf numFmtId="0" fontId="112" fillId="0" borderId="21">
      <alignment horizontal="left" vertical="center"/>
    </xf>
    <xf numFmtId="0" fontId="74" fillId="66" borderId="0" applyNumberFormat="0" applyBorder="0" applyAlignment="0" applyProtection="0">
      <alignment vertical="center"/>
    </xf>
    <xf numFmtId="43" fontId="4" fillId="0" borderId="0" applyFont="0" applyFill="0" applyBorder="0" applyAlignment="0" applyProtection="0"/>
    <xf numFmtId="9" fontId="4" fillId="0" borderId="0" applyFont="0" applyFill="0" applyBorder="0" applyAlignment="0" applyProtection="0"/>
    <xf numFmtId="0" fontId="97" fillId="0" borderId="62" applyNumberFormat="0" applyFill="0" applyAlignment="0" applyProtection="0">
      <alignment vertical="center"/>
    </xf>
    <xf numFmtId="38" fontId="102" fillId="3" borderId="0" applyNumberFormat="0" applyBorder="0" applyAlignment="0" applyProtection="0"/>
    <xf numFmtId="0" fontId="76" fillId="8" borderId="0" applyNumberFormat="0" applyBorder="0" applyAlignment="0" applyProtection="0">
      <alignment vertical="center"/>
    </xf>
    <xf numFmtId="0" fontId="79" fillId="0" borderId="0"/>
    <xf numFmtId="0" fontId="4" fillId="0" borderId="0"/>
    <xf numFmtId="0" fontId="71" fillId="41" borderId="0" applyNumberFormat="0" applyBorder="0" applyAlignment="0" applyProtection="0">
      <alignment vertical="center"/>
    </xf>
    <xf numFmtId="0" fontId="0" fillId="0" borderId="0">
      <alignment vertical="center"/>
    </xf>
    <xf numFmtId="0" fontId="77" fillId="60" borderId="0" applyNumberFormat="0" applyBorder="0" applyAlignment="0" applyProtection="0"/>
    <xf numFmtId="0" fontId="4" fillId="0" borderId="0"/>
    <xf numFmtId="0" fontId="105" fillId="77" borderId="0" applyNumberFormat="0" applyBorder="0" applyAlignment="0" applyProtection="0"/>
    <xf numFmtId="0" fontId="85" fillId="57" borderId="58" applyNumberFormat="0" applyAlignment="0" applyProtection="0">
      <alignment vertical="center"/>
    </xf>
    <xf numFmtId="0" fontId="4" fillId="0" borderId="0"/>
    <xf numFmtId="0" fontId="86" fillId="0" borderId="59" applyNumberFormat="0" applyFill="0" applyAlignment="0" applyProtection="0">
      <alignment vertical="center"/>
    </xf>
    <xf numFmtId="0" fontId="85" fillId="57" borderId="58" applyNumberFormat="0" applyAlignment="0" applyProtection="0">
      <alignment vertical="center"/>
    </xf>
    <xf numFmtId="0" fontId="74" fillId="66" borderId="0" applyNumberFormat="0" applyBorder="0" applyAlignment="0" applyProtection="0">
      <alignment vertical="center"/>
    </xf>
    <xf numFmtId="0" fontId="78" fillId="65" borderId="0" applyNumberFormat="0" applyBorder="0" applyAlignment="0" applyProtection="0"/>
    <xf numFmtId="0" fontId="4" fillId="0" borderId="0"/>
    <xf numFmtId="0" fontId="71" fillId="2" borderId="0" applyNumberFormat="0" applyBorder="0" applyAlignment="0" applyProtection="0">
      <alignment vertical="center"/>
    </xf>
    <xf numFmtId="44" fontId="4" fillId="0" borderId="0" applyFont="0" applyFill="0" applyBorder="0" applyAlignment="0" applyProtection="0">
      <alignment vertical="center"/>
    </xf>
    <xf numFmtId="15" fontId="11" fillId="0" borderId="0"/>
    <xf numFmtId="0" fontId="79" fillId="0" borderId="0"/>
    <xf numFmtId="0" fontId="71" fillId="67" borderId="0" applyNumberFormat="0" applyBorder="0" applyAlignment="0" applyProtection="0">
      <alignment vertical="center"/>
    </xf>
    <xf numFmtId="0" fontId="74" fillId="66" borderId="0" applyNumberFormat="0" applyBorder="0" applyAlignment="0" applyProtection="0">
      <alignment vertical="center"/>
    </xf>
    <xf numFmtId="0" fontId="0" fillId="0" borderId="0">
      <alignment vertical="center"/>
    </xf>
    <xf numFmtId="176" fontId="4" fillId="0" borderId="0" applyFont="0" applyFill="0" applyBorder="0" applyAlignment="0" applyProtection="0">
      <alignment vertical="center"/>
    </xf>
    <xf numFmtId="0" fontId="82" fillId="4" borderId="0" applyNumberFormat="0" applyBorder="0" applyAlignment="0" applyProtection="0">
      <alignment vertical="center"/>
    </xf>
    <xf numFmtId="0" fontId="81" fillId="0" borderId="0" applyNumberFormat="0" applyFill="0" applyBorder="0" applyAlignment="0" applyProtection="0">
      <alignment vertical="center"/>
    </xf>
    <xf numFmtId="0" fontId="82" fillId="4" borderId="0" applyNumberFormat="0" applyBorder="0" applyAlignment="0" applyProtection="0">
      <alignment vertical="center"/>
    </xf>
    <xf numFmtId="9" fontId="4" fillId="0" borderId="0" applyFont="0" applyFill="0" applyBorder="0" applyAlignment="0" applyProtection="0">
      <alignment vertical="center"/>
    </xf>
    <xf numFmtId="0" fontId="82" fillId="4" borderId="0" applyNumberFormat="0" applyBorder="0" applyAlignment="0" applyProtection="0">
      <alignment vertical="center"/>
    </xf>
    <xf numFmtId="0" fontId="94" fillId="0" borderId="63" applyNumberFormat="0" applyFill="0" applyAlignment="0" applyProtection="0">
      <alignment vertical="center"/>
    </xf>
    <xf numFmtId="186" fontId="11" fillId="0" borderId="0" applyFont="0" applyFill="0" applyBorder="0" applyAlignment="0" applyProtection="0"/>
    <xf numFmtId="0" fontId="71" fillId="47" borderId="0" applyNumberFormat="0" applyBorder="0" applyAlignment="0" applyProtection="0">
      <alignment vertical="center"/>
    </xf>
    <xf numFmtId="44" fontId="4" fillId="0" borderId="0" applyFont="0" applyFill="0" applyBorder="0" applyAlignment="0" applyProtection="0">
      <alignment vertical="center"/>
    </xf>
    <xf numFmtId="0" fontId="0" fillId="0" borderId="0">
      <alignment vertical="center"/>
    </xf>
    <xf numFmtId="0" fontId="78" fillId="55" borderId="0" applyNumberFormat="0" applyBorder="0" applyAlignment="0" applyProtection="0"/>
    <xf numFmtId="178" fontId="79" fillId="0" borderId="0" applyFont="0" applyFill="0" applyBorder="0" applyAlignment="0" applyProtection="0"/>
    <xf numFmtId="187" fontId="79" fillId="0" borderId="0" applyFont="0" applyFill="0" applyBorder="0" applyAlignment="0" applyProtection="0"/>
    <xf numFmtId="0" fontId="71" fillId="47" borderId="0" applyNumberFormat="0" applyBorder="0" applyAlignment="0" applyProtection="0">
      <alignment vertical="center"/>
    </xf>
    <xf numFmtId="0" fontId="71" fillId="48" borderId="0" applyNumberFormat="0" applyBorder="0" applyAlignment="0" applyProtection="0">
      <alignment vertical="center"/>
    </xf>
    <xf numFmtId="0" fontId="0" fillId="0" borderId="0">
      <alignment vertical="center"/>
    </xf>
    <xf numFmtId="0" fontId="94" fillId="0" borderId="63" applyNumberFormat="0" applyFill="0" applyAlignment="0" applyProtection="0">
      <alignment vertical="center"/>
    </xf>
    <xf numFmtId="188" fontId="79" fillId="0" borderId="0" applyFont="0" applyFill="0" applyBorder="0" applyAlignment="0" applyProtection="0"/>
    <xf numFmtId="9" fontId="71" fillId="0" borderId="0" applyFont="0" applyFill="0" applyBorder="0" applyAlignment="0" applyProtection="0">
      <alignment vertical="center"/>
    </xf>
    <xf numFmtId="0" fontId="74" fillId="56" borderId="0" applyNumberFormat="0" applyBorder="0" applyAlignment="0" applyProtection="0">
      <alignment vertical="center"/>
    </xf>
    <xf numFmtId="0" fontId="74" fillId="66" borderId="0" applyNumberFormat="0" applyBorder="0" applyAlignment="0" applyProtection="0">
      <alignment vertical="center"/>
    </xf>
    <xf numFmtId="0" fontId="77" fillId="59" borderId="0" applyNumberFormat="0" applyBorder="0" applyAlignment="0" applyProtection="0"/>
    <xf numFmtId="0" fontId="103" fillId="0" borderId="0" applyNumberFormat="0" applyFill="0" applyBorder="0" applyAlignment="0" applyProtection="0">
      <alignment vertical="top"/>
    </xf>
    <xf numFmtId="0" fontId="82" fillId="4" borderId="0" applyNumberFormat="0" applyBorder="0" applyAlignment="0" applyProtection="0">
      <alignment vertical="center"/>
    </xf>
    <xf numFmtId="0" fontId="71" fillId="67" borderId="0" applyNumberFormat="0" applyBorder="0" applyAlignment="0" applyProtection="0">
      <alignment vertical="center"/>
    </xf>
    <xf numFmtId="0" fontId="71" fillId="4" borderId="0" applyNumberFormat="0" applyBorder="0" applyAlignment="0" applyProtection="0">
      <alignment vertical="center"/>
    </xf>
    <xf numFmtId="0" fontId="88" fillId="3" borderId="60" applyNumberFormat="0" applyAlignment="0" applyProtection="0">
      <alignment vertical="center"/>
    </xf>
    <xf numFmtId="0" fontId="74" fillId="68" borderId="0" applyNumberFormat="0" applyBorder="0" applyAlignment="0" applyProtection="0">
      <alignment vertical="center"/>
    </xf>
    <xf numFmtId="176" fontId="4" fillId="0" borderId="0" applyFont="0" applyFill="0" applyBorder="0" applyAlignment="0" applyProtection="0"/>
    <xf numFmtId="0" fontId="97" fillId="0" borderId="62" applyNumberFormat="0" applyFill="0" applyAlignment="0" applyProtection="0">
      <alignment vertical="center"/>
    </xf>
    <xf numFmtId="0" fontId="0" fillId="0" borderId="0">
      <alignment vertical="center"/>
    </xf>
    <xf numFmtId="0" fontId="0" fillId="0" borderId="0">
      <alignment vertical="center"/>
    </xf>
    <xf numFmtId="0" fontId="78" fillId="52" borderId="0" applyNumberFormat="0" applyBorder="0" applyAlignment="0" applyProtection="0"/>
    <xf numFmtId="0" fontId="78" fillId="72" borderId="0" applyNumberFormat="0" applyBorder="0" applyAlignment="0" applyProtection="0"/>
    <xf numFmtId="0" fontId="97" fillId="0" borderId="62" applyNumberFormat="0" applyFill="0" applyAlignment="0" applyProtection="0">
      <alignment vertical="center"/>
    </xf>
    <xf numFmtId="0" fontId="87" fillId="48" borderId="57" applyNumberFormat="0" applyAlignment="0" applyProtection="0">
      <alignment vertical="center"/>
    </xf>
    <xf numFmtId="0" fontId="0" fillId="0" borderId="0">
      <alignment vertical="center"/>
    </xf>
    <xf numFmtId="0" fontId="79" fillId="0" borderId="7" applyNumberFormat="0" applyFill="0" applyProtection="0">
      <alignment horizontal="left"/>
    </xf>
    <xf numFmtId="0" fontId="71" fillId="8" borderId="0" applyNumberFormat="0" applyBorder="0" applyAlignment="0" applyProtection="0">
      <alignment vertical="center"/>
    </xf>
    <xf numFmtId="0" fontId="78" fillId="52" borderId="0" applyNumberFormat="0" applyBorder="0" applyAlignment="0" applyProtection="0"/>
    <xf numFmtId="0" fontId="100" fillId="0" borderId="0" applyNumberFormat="0" applyFill="0" applyBorder="0" applyAlignment="0" applyProtection="0">
      <alignment vertical="center"/>
    </xf>
    <xf numFmtId="0" fontId="78" fillId="65" borderId="0" applyNumberFormat="0" applyBorder="0" applyAlignment="0" applyProtection="0"/>
    <xf numFmtId="0" fontId="0" fillId="0" borderId="0"/>
    <xf numFmtId="0" fontId="71" fillId="47" borderId="0" applyNumberFormat="0" applyBorder="0" applyAlignment="0" applyProtection="0">
      <alignment vertical="center"/>
    </xf>
    <xf numFmtId="0" fontId="0" fillId="0" borderId="0">
      <alignment vertical="center"/>
    </xf>
    <xf numFmtId="0" fontId="82" fillId="4" borderId="0" applyNumberFormat="0" applyBorder="0" applyAlignment="0" applyProtection="0">
      <alignment vertical="center"/>
    </xf>
    <xf numFmtId="0" fontId="4" fillId="0" borderId="0">
      <alignment vertical="center"/>
    </xf>
    <xf numFmtId="0" fontId="71" fillId="41" borderId="0" applyNumberFormat="0" applyBorder="0" applyAlignment="0" applyProtection="0">
      <alignment vertical="center"/>
    </xf>
    <xf numFmtId="0" fontId="78" fillId="59" borderId="0" applyNumberFormat="0" applyBorder="0" applyAlignment="0" applyProtection="0"/>
    <xf numFmtId="0" fontId="78" fillId="59" borderId="0" applyNumberFormat="0" applyBorder="0" applyAlignment="0" applyProtection="0"/>
    <xf numFmtId="0" fontId="77" fillId="59" borderId="0" applyNumberFormat="0" applyBorder="0" applyAlignment="0" applyProtection="0"/>
    <xf numFmtId="0" fontId="74" fillId="43" borderId="0" applyNumberFormat="0" applyBorder="0" applyAlignment="0" applyProtection="0">
      <alignment vertical="center"/>
    </xf>
    <xf numFmtId="0" fontId="76" fillId="8" borderId="0" applyNumberFormat="0" applyBorder="0" applyAlignment="0" applyProtection="0">
      <alignment vertical="center"/>
    </xf>
    <xf numFmtId="0" fontId="71" fillId="48" borderId="0" applyNumberFormat="0" applyBorder="0" applyAlignment="0" applyProtection="0">
      <alignment vertical="center"/>
    </xf>
    <xf numFmtId="0" fontId="77" fillId="58" borderId="0" applyNumberFormat="0" applyBorder="0" applyAlignment="0" applyProtection="0"/>
    <xf numFmtId="0" fontId="78" fillId="72" borderId="0" applyNumberFormat="0" applyBorder="0" applyAlignment="0" applyProtection="0"/>
    <xf numFmtId="0" fontId="0" fillId="0" borderId="0">
      <alignment vertical="center"/>
    </xf>
    <xf numFmtId="41" fontId="79" fillId="0" borderId="0" applyFont="0" applyFill="0" applyBorder="0" applyAlignment="0" applyProtection="0"/>
    <xf numFmtId="0" fontId="0" fillId="0" borderId="0">
      <alignment vertical="center"/>
    </xf>
    <xf numFmtId="0" fontId="76" fillId="8" borderId="0" applyNumberFormat="0" applyBorder="0" applyAlignment="0" applyProtection="0">
      <alignment vertical="center"/>
    </xf>
    <xf numFmtId="0" fontId="78" fillId="51"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4" fillId="0" borderId="0">
      <alignment vertical="center"/>
    </xf>
    <xf numFmtId="0" fontId="71" fillId="47" borderId="0" applyNumberFormat="0" applyBorder="0" applyAlignment="0" applyProtection="0">
      <alignment vertical="center"/>
    </xf>
    <xf numFmtId="0" fontId="0" fillId="0" borderId="0">
      <alignment vertical="center"/>
    </xf>
    <xf numFmtId="0" fontId="4" fillId="0" borderId="0">
      <alignment vertical="center"/>
    </xf>
    <xf numFmtId="0" fontId="78" fillId="52" borderId="0" applyNumberFormat="0" applyBorder="0" applyAlignment="0" applyProtection="0"/>
    <xf numFmtId="0" fontId="78" fillId="55" borderId="0" applyNumberFormat="0" applyBorder="0" applyAlignment="0" applyProtection="0"/>
    <xf numFmtId="0" fontId="71" fillId="48" borderId="0" applyNumberFormat="0" applyBorder="0" applyAlignment="0" applyProtection="0">
      <alignment vertical="center"/>
    </xf>
    <xf numFmtId="0" fontId="76" fillId="8" borderId="0" applyNumberFormat="0" applyBorder="0" applyAlignment="0" applyProtection="0">
      <alignment vertical="center"/>
    </xf>
    <xf numFmtId="176" fontId="4" fillId="0" borderId="0" applyFont="0" applyFill="0" applyBorder="0" applyAlignment="0" applyProtection="0"/>
    <xf numFmtId="0" fontId="0" fillId="0" borderId="0">
      <alignment vertical="center"/>
    </xf>
    <xf numFmtId="0" fontId="92" fillId="63" borderId="5">
      <protection locked="0"/>
    </xf>
    <xf numFmtId="0" fontId="78" fillId="72" borderId="0" applyNumberFormat="0" applyBorder="0" applyAlignment="0" applyProtection="0"/>
    <xf numFmtId="0" fontId="74" fillId="66" borderId="0" applyNumberFormat="0" applyBorder="0" applyAlignment="0" applyProtection="0">
      <alignment vertical="center"/>
    </xf>
    <xf numFmtId="0" fontId="0" fillId="0" borderId="0">
      <alignment vertical="center"/>
    </xf>
    <xf numFmtId="0" fontId="78" fillId="44" borderId="0" applyNumberFormat="0" applyBorder="0" applyAlignment="0" applyProtection="0"/>
    <xf numFmtId="38" fontId="11" fillId="0" borderId="0" applyFont="0" applyFill="0" applyBorder="0" applyAlignment="0" applyProtection="0"/>
    <xf numFmtId="0" fontId="4" fillId="0" borderId="0">
      <alignment vertical="center"/>
    </xf>
    <xf numFmtId="43" fontId="4" fillId="0" borderId="0" applyFont="0" applyFill="0" applyBorder="0" applyAlignment="0" applyProtection="0"/>
    <xf numFmtId="0" fontId="97" fillId="0" borderId="62" applyNumberFormat="0" applyFill="0" applyAlignment="0" applyProtection="0">
      <alignment vertical="center"/>
    </xf>
    <xf numFmtId="176" fontId="4" fillId="0" borderId="0" applyFont="0" applyFill="0" applyBorder="0" applyAlignment="0" applyProtection="0"/>
    <xf numFmtId="0" fontId="82" fillId="4" borderId="0" applyNumberFormat="0" applyBorder="0" applyAlignment="0" applyProtection="0">
      <alignment vertical="center"/>
    </xf>
    <xf numFmtId="0" fontId="83" fillId="3" borderId="57" applyNumberFormat="0" applyAlignment="0" applyProtection="0">
      <alignment vertical="center"/>
    </xf>
    <xf numFmtId="0" fontId="94" fillId="0" borderId="63" applyNumberFormat="0" applyFill="0" applyAlignment="0" applyProtection="0">
      <alignment vertical="center"/>
    </xf>
    <xf numFmtId="0" fontId="0" fillId="0" borderId="0">
      <alignment vertical="center"/>
    </xf>
    <xf numFmtId="0" fontId="94" fillId="0" borderId="63" applyNumberFormat="0" applyFill="0" applyAlignment="0" applyProtection="0">
      <alignment vertical="center"/>
    </xf>
    <xf numFmtId="0" fontId="76" fillId="8" borderId="0" applyNumberFormat="0" applyBorder="0" applyAlignment="0" applyProtection="0">
      <alignment vertical="center"/>
    </xf>
    <xf numFmtId="0" fontId="0" fillId="0" borderId="0">
      <alignment vertical="center"/>
    </xf>
    <xf numFmtId="0" fontId="94" fillId="0" borderId="63" applyNumberFormat="0" applyFill="0" applyAlignment="0" applyProtection="0">
      <alignment vertical="center"/>
    </xf>
    <xf numFmtId="0" fontId="78" fillId="44" borderId="0" applyNumberFormat="0" applyBorder="0" applyAlignment="0" applyProtection="0"/>
    <xf numFmtId="0" fontId="80" fillId="49" borderId="0" applyNumberFormat="0" applyBorder="0" applyAlignment="0" applyProtection="0"/>
    <xf numFmtId="0" fontId="82" fillId="4" borderId="0" applyNumberFormat="0" applyBorder="0" applyAlignment="0" applyProtection="0">
      <alignment vertical="center"/>
    </xf>
    <xf numFmtId="0" fontId="108" fillId="0" borderId="0" applyNumberFormat="0" applyFill="0" applyBorder="0" applyAlignment="0" applyProtection="0">
      <alignment vertical="center"/>
    </xf>
    <xf numFmtId="0" fontId="86" fillId="0" borderId="59" applyNumberFormat="0" applyFill="0" applyAlignment="0" applyProtection="0">
      <alignment vertical="center"/>
    </xf>
    <xf numFmtId="0" fontId="77" fillId="42" borderId="0" applyNumberFormat="0" applyBorder="0" applyAlignment="0" applyProtection="0"/>
    <xf numFmtId="0" fontId="71" fillId="48" borderId="0" applyNumberFormat="0" applyBorder="0" applyAlignment="0" applyProtection="0">
      <alignment vertical="center"/>
    </xf>
    <xf numFmtId="43" fontId="4" fillId="0" borderId="0" applyFont="0" applyFill="0" applyBorder="0" applyAlignment="0" applyProtection="0">
      <alignment vertical="center"/>
    </xf>
    <xf numFmtId="10" fontId="102" fillId="53" borderId="8" applyNumberFormat="0" applyBorder="0" applyAlignment="0" applyProtection="0"/>
    <xf numFmtId="0" fontId="4" fillId="0" borderId="0"/>
    <xf numFmtId="43" fontId="4" fillId="0" borderId="0" applyFont="0" applyFill="0" applyBorder="0" applyAlignment="0" applyProtection="0"/>
    <xf numFmtId="0" fontId="89" fillId="0" borderId="61" applyNumberFormat="0" applyFill="0" applyAlignment="0" applyProtection="0">
      <alignment vertical="center"/>
    </xf>
    <xf numFmtId="0" fontId="77" fillId="42" borderId="0" applyNumberFormat="0" applyBorder="0" applyAlignment="0" applyProtection="0"/>
    <xf numFmtId="0" fontId="83" fillId="3" borderId="57" applyNumberFormat="0" applyAlignment="0" applyProtection="0">
      <alignment vertical="center"/>
    </xf>
    <xf numFmtId="0" fontId="74" fillId="70" borderId="0" applyNumberFormat="0" applyBorder="0" applyAlignment="0" applyProtection="0">
      <alignment vertical="center"/>
    </xf>
    <xf numFmtId="0" fontId="89" fillId="0" borderId="61" applyNumberFormat="0" applyFill="0" applyAlignment="0" applyProtection="0">
      <alignment vertical="center"/>
    </xf>
    <xf numFmtId="0" fontId="77" fillId="44" borderId="0" applyNumberFormat="0" applyBorder="0" applyAlignment="0" applyProtection="0"/>
    <xf numFmtId="0" fontId="90" fillId="0" borderId="0"/>
    <xf numFmtId="0" fontId="87" fillId="48" borderId="57" applyNumberFormat="0" applyAlignment="0" applyProtection="0">
      <alignment vertical="center"/>
    </xf>
    <xf numFmtId="0" fontId="74" fillId="70" borderId="0" applyNumberFormat="0" applyBorder="0" applyAlignment="0" applyProtection="0">
      <alignment vertical="center"/>
    </xf>
    <xf numFmtId="0" fontId="77" fillId="42" borderId="0" applyNumberFormat="0" applyBorder="0" applyAlignment="0" applyProtection="0"/>
    <xf numFmtId="0" fontId="89" fillId="0" borderId="61" applyNumberFormat="0" applyFill="0" applyAlignment="0" applyProtection="0">
      <alignment vertical="center"/>
    </xf>
    <xf numFmtId="0" fontId="74" fillId="69" borderId="0" applyNumberFormat="0" applyBorder="0" applyAlignment="0" applyProtection="0">
      <alignment vertical="center"/>
    </xf>
    <xf numFmtId="0" fontId="80" fillId="49" borderId="0" applyNumberFormat="0" applyBorder="0" applyAlignment="0" applyProtection="0"/>
    <xf numFmtId="0" fontId="82" fillId="4" borderId="0" applyNumberFormat="0" applyBorder="0" applyAlignment="0" applyProtection="0">
      <alignment vertical="center"/>
    </xf>
    <xf numFmtId="0" fontId="71" fillId="67" borderId="0" applyNumberFormat="0" applyBorder="0" applyAlignment="0" applyProtection="0">
      <alignment vertical="center"/>
    </xf>
    <xf numFmtId="0" fontId="78" fillId="45" borderId="0" applyNumberFormat="0" applyBorder="0" applyAlignment="0" applyProtection="0"/>
    <xf numFmtId="0" fontId="77" fillId="60" borderId="0" applyNumberFormat="0" applyBorder="0" applyAlignment="0" applyProtection="0"/>
    <xf numFmtId="0" fontId="78" fillId="65" borderId="0" applyNumberFormat="0" applyBorder="0" applyAlignment="0" applyProtection="0"/>
    <xf numFmtId="0" fontId="74" fillId="46" borderId="0" applyNumberFormat="0" applyBorder="0" applyAlignment="0" applyProtection="0">
      <alignment vertical="center"/>
    </xf>
    <xf numFmtId="0" fontId="78" fillId="45" borderId="0" applyNumberFormat="0" applyBorder="0" applyAlignment="0" applyProtection="0"/>
    <xf numFmtId="0" fontId="77" fillId="44" borderId="0" applyNumberFormat="0" applyBorder="0" applyAlignment="0" applyProtection="0"/>
    <xf numFmtId="0" fontId="87" fillId="48" borderId="57" applyNumberFormat="0" applyAlignment="0" applyProtection="0">
      <alignment vertical="center"/>
    </xf>
    <xf numFmtId="0" fontId="71" fillId="50" borderId="0" applyNumberFormat="0" applyBorder="0" applyAlignment="0" applyProtection="0">
      <alignment vertical="center"/>
    </xf>
    <xf numFmtId="0" fontId="71" fillId="47" borderId="0" applyNumberFormat="0" applyBorder="0" applyAlignment="0" applyProtection="0">
      <alignment vertical="center"/>
    </xf>
    <xf numFmtId="0" fontId="71" fillId="48" borderId="0" applyNumberFormat="0" applyBorder="0" applyAlignment="0" applyProtection="0">
      <alignment vertical="center"/>
    </xf>
    <xf numFmtId="0" fontId="4" fillId="0" borderId="0">
      <alignment vertical="center"/>
    </xf>
    <xf numFmtId="0" fontId="4" fillId="53" borderId="56" applyNumberFormat="0" applyFont="0" applyAlignment="0" applyProtection="0">
      <alignment vertical="center"/>
    </xf>
    <xf numFmtId="0" fontId="0" fillId="0" borderId="0">
      <alignment vertical="center"/>
    </xf>
    <xf numFmtId="176" fontId="4" fillId="0" borderId="0" applyFont="0" applyFill="0" applyBorder="0" applyAlignment="0" applyProtection="0"/>
    <xf numFmtId="0" fontId="71" fillId="47" borderId="0" applyNumberFormat="0" applyBorder="0" applyAlignment="0" applyProtection="0">
      <alignment vertical="center"/>
    </xf>
    <xf numFmtId="0" fontId="0" fillId="0" borderId="0">
      <alignment vertical="center"/>
    </xf>
    <xf numFmtId="0" fontId="74" fillId="56" borderId="0" applyNumberFormat="0" applyBorder="0" applyAlignment="0" applyProtection="0">
      <alignment vertical="center"/>
    </xf>
    <xf numFmtId="0" fontId="71" fillId="67" borderId="0" applyNumberFormat="0" applyBorder="0" applyAlignment="0" applyProtection="0">
      <alignment vertical="center"/>
    </xf>
    <xf numFmtId="0" fontId="87" fillId="48" borderId="57" applyNumberFormat="0" applyAlignment="0" applyProtection="0">
      <alignment vertical="center"/>
    </xf>
    <xf numFmtId="0" fontId="11" fillId="0" borderId="0"/>
    <xf numFmtId="0" fontId="4" fillId="0" borderId="0">
      <alignment vertical="center"/>
    </xf>
    <xf numFmtId="0" fontId="71" fillId="50" borderId="0" applyNumberFormat="0" applyBorder="0" applyAlignment="0" applyProtection="0">
      <alignment vertical="center"/>
    </xf>
    <xf numFmtId="176" fontId="4" fillId="0" borderId="0" applyFont="0" applyFill="0" applyBorder="0" applyAlignment="0" applyProtection="0">
      <alignment vertical="center"/>
    </xf>
    <xf numFmtId="0" fontId="4" fillId="53" borderId="56" applyNumberFormat="0" applyFont="0" applyAlignment="0" applyProtection="0">
      <alignment vertical="center"/>
    </xf>
    <xf numFmtId="0" fontId="0" fillId="0" borderId="0">
      <alignment vertical="center"/>
    </xf>
    <xf numFmtId="0" fontId="71" fillId="47" borderId="0" applyNumberFormat="0" applyBorder="0" applyAlignment="0" applyProtection="0">
      <alignment vertical="center"/>
    </xf>
    <xf numFmtId="0" fontId="100" fillId="0" borderId="0" applyNumberFormat="0" applyFill="0" applyBorder="0" applyAlignment="0" applyProtection="0">
      <alignment vertical="center"/>
    </xf>
    <xf numFmtId="0" fontId="113" fillId="0" borderId="7" applyNumberFormat="0" applyFill="0" applyProtection="0">
      <alignment horizontal="center"/>
    </xf>
    <xf numFmtId="0" fontId="71" fillId="50" borderId="0" applyNumberFormat="0" applyBorder="0" applyAlignment="0" applyProtection="0">
      <alignment vertical="center"/>
    </xf>
    <xf numFmtId="0" fontId="87" fillId="48" borderId="57" applyNumberFormat="0" applyAlignment="0" applyProtection="0">
      <alignment vertical="center"/>
    </xf>
    <xf numFmtId="0" fontId="100" fillId="0" borderId="0" applyNumberFormat="0" applyFill="0" applyBorder="0" applyAlignment="0" applyProtection="0">
      <alignment vertical="center"/>
    </xf>
    <xf numFmtId="0" fontId="71" fillId="50" borderId="0" applyNumberFormat="0" applyBorder="0" applyAlignment="0" applyProtection="0">
      <alignment vertical="center"/>
    </xf>
    <xf numFmtId="0" fontId="4" fillId="0" borderId="0"/>
    <xf numFmtId="0" fontId="71" fillId="47" borderId="0" applyNumberFormat="0" applyBorder="0" applyAlignment="0" applyProtection="0">
      <alignment vertical="center"/>
    </xf>
    <xf numFmtId="44" fontId="4" fillId="0" borderId="0" applyFont="0" applyFill="0" applyBorder="0" applyAlignment="0" applyProtection="0">
      <alignment vertical="center"/>
    </xf>
    <xf numFmtId="0" fontId="79" fillId="53" borderId="56" applyNumberFormat="0" applyFont="0" applyAlignment="0" applyProtection="0">
      <alignment vertical="center"/>
    </xf>
    <xf numFmtId="0" fontId="0" fillId="0" borderId="0">
      <alignment vertical="center"/>
    </xf>
    <xf numFmtId="0" fontId="74" fillId="46" borderId="0" applyNumberFormat="0" applyBorder="0" applyAlignment="0" applyProtection="0">
      <alignment vertical="center"/>
    </xf>
    <xf numFmtId="0" fontId="93" fillId="64" borderId="0" applyNumberFormat="0" applyBorder="0" applyAlignment="0" applyProtection="0">
      <alignment vertical="center"/>
    </xf>
    <xf numFmtId="0" fontId="83" fillId="3" borderId="57" applyNumberFormat="0" applyAlignment="0" applyProtection="0">
      <alignment vertical="center"/>
    </xf>
    <xf numFmtId="0" fontId="74" fillId="46" borderId="0" applyNumberFormat="0" applyBorder="0" applyAlignment="0" applyProtection="0">
      <alignment vertical="center"/>
    </xf>
    <xf numFmtId="0" fontId="97" fillId="0" borderId="62" applyNumberFormat="0" applyFill="0" applyAlignment="0" applyProtection="0">
      <alignment vertical="center"/>
    </xf>
    <xf numFmtId="0" fontId="83" fillId="3" borderId="57" applyNumberFormat="0" applyAlignment="0" applyProtection="0">
      <alignment vertical="center"/>
    </xf>
    <xf numFmtId="0" fontId="77" fillId="58" borderId="0" applyNumberFormat="0" applyBorder="0" applyAlignment="0" applyProtection="0"/>
    <xf numFmtId="0" fontId="87" fillId="48" borderId="57" applyNumberFormat="0" applyAlignment="0" applyProtection="0">
      <alignment vertical="center"/>
    </xf>
    <xf numFmtId="0" fontId="71" fillId="41" borderId="0" applyNumberFormat="0" applyBorder="0" applyAlignment="0" applyProtection="0">
      <alignment vertical="center"/>
    </xf>
    <xf numFmtId="0" fontId="85" fillId="57" borderId="58" applyNumberFormat="0" applyAlignment="0" applyProtection="0">
      <alignment vertical="center"/>
    </xf>
    <xf numFmtId="0" fontId="100" fillId="0" borderId="0" applyNumberFormat="0" applyFill="0" applyBorder="0" applyAlignment="0" applyProtection="0">
      <alignment vertical="center"/>
    </xf>
    <xf numFmtId="0" fontId="4" fillId="53" borderId="56" applyNumberFormat="0" applyFont="0" applyAlignment="0" applyProtection="0">
      <alignment vertical="center"/>
    </xf>
    <xf numFmtId="0" fontId="4" fillId="0" borderId="0"/>
    <xf numFmtId="0" fontId="77" fillId="60" borderId="0" applyNumberFormat="0" applyBorder="0" applyAlignment="0" applyProtection="0"/>
    <xf numFmtId="9" fontId="4" fillId="0" borderId="0" applyFont="0" applyFill="0" applyBorder="0" applyAlignment="0" applyProtection="0"/>
    <xf numFmtId="0" fontId="71" fillId="68" borderId="0" applyNumberFormat="0" applyBorder="0" applyAlignment="0" applyProtection="0">
      <alignment vertical="center"/>
    </xf>
    <xf numFmtId="0" fontId="74" fillId="54" borderId="0" applyNumberFormat="0" applyBorder="0" applyAlignment="0" applyProtection="0">
      <alignment vertical="center"/>
    </xf>
    <xf numFmtId="0" fontId="0" fillId="0" borderId="0">
      <alignment vertical="center"/>
    </xf>
    <xf numFmtId="0" fontId="77" fillId="58" borderId="0" applyNumberFormat="0" applyBorder="0" applyAlignment="0" applyProtection="0"/>
    <xf numFmtId="176" fontId="4" fillId="0" borderId="0" applyFont="0" applyFill="0" applyBorder="0" applyAlignment="0" applyProtection="0"/>
    <xf numFmtId="0" fontId="108" fillId="0" borderId="0" applyNumberFormat="0" applyFill="0" applyBorder="0" applyAlignment="0" applyProtection="0">
      <alignment vertical="center"/>
    </xf>
    <xf numFmtId="0" fontId="74" fillId="70" borderId="0" applyNumberFormat="0" applyBorder="0" applyAlignment="0" applyProtection="0">
      <alignment vertical="center"/>
    </xf>
    <xf numFmtId="0" fontId="78" fillId="45" borderId="0" applyNumberFormat="0" applyBorder="0" applyAlignment="0" applyProtection="0"/>
    <xf numFmtId="0" fontId="73" fillId="0" borderId="55" applyNumberFormat="0" applyFill="0" applyAlignment="0" applyProtection="0">
      <alignment vertical="center"/>
    </xf>
    <xf numFmtId="0" fontId="71" fillId="8" borderId="0" applyNumberFormat="0" applyBorder="0" applyAlignment="0" applyProtection="0">
      <alignment vertical="center"/>
    </xf>
    <xf numFmtId="4" fontId="11" fillId="0" borderId="0" applyFont="0" applyFill="0" applyBorder="0" applyAlignment="0" applyProtection="0"/>
    <xf numFmtId="9" fontId="4" fillId="0" borderId="0" applyFont="0" applyFill="0" applyBorder="0" applyAlignment="0" applyProtection="0"/>
    <xf numFmtId="0" fontId="72" fillId="42" borderId="0" applyNumberFormat="0" applyBorder="0" applyAlignment="0" applyProtection="0"/>
    <xf numFmtId="43" fontId="4" fillId="0" borderId="0" applyFont="0" applyFill="0" applyBorder="0" applyAlignment="0" applyProtection="0"/>
    <xf numFmtId="0" fontId="71" fillId="8" borderId="0" applyNumberFormat="0" applyBorder="0" applyAlignment="0" applyProtection="0">
      <alignment vertical="center"/>
    </xf>
    <xf numFmtId="0" fontId="88" fillId="3" borderId="60" applyNumberFormat="0" applyAlignment="0" applyProtection="0">
      <alignment vertical="center"/>
    </xf>
    <xf numFmtId="0" fontId="77" fillId="60" borderId="0" applyNumberFormat="0" applyBorder="0" applyAlignment="0" applyProtection="0"/>
    <xf numFmtId="9" fontId="4" fillId="0" borderId="0" applyFont="0" applyFill="0" applyBorder="0" applyAlignment="0" applyProtection="0">
      <alignment vertical="center"/>
    </xf>
    <xf numFmtId="0" fontId="71" fillId="4" borderId="0" applyNumberFormat="0" applyBorder="0" applyAlignment="0" applyProtection="0">
      <alignment vertical="center"/>
    </xf>
    <xf numFmtId="44" fontId="4" fillId="0" borderId="0" applyFont="0" applyFill="0" applyBorder="0" applyAlignment="0" applyProtection="0">
      <alignment vertical="center"/>
    </xf>
    <xf numFmtId="0" fontId="0" fillId="0" borderId="0">
      <alignment vertical="center"/>
    </xf>
    <xf numFmtId="0" fontId="77" fillId="60" borderId="0" applyNumberFormat="0" applyBorder="0" applyAlignment="0" applyProtection="0"/>
    <xf numFmtId="0" fontId="0" fillId="0" borderId="0">
      <alignment vertical="center"/>
    </xf>
    <xf numFmtId="0" fontId="71" fillId="67" borderId="0" applyNumberFormat="0" applyBorder="0" applyAlignment="0" applyProtection="0">
      <alignment vertical="center"/>
    </xf>
    <xf numFmtId="0" fontId="76" fillId="8" borderId="0" applyNumberFormat="0" applyBorder="0" applyAlignment="0" applyProtection="0">
      <alignment vertical="center"/>
    </xf>
    <xf numFmtId="0" fontId="93" fillId="64" borderId="0" applyNumberFormat="0" applyBorder="0" applyAlignment="0" applyProtection="0">
      <alignment vertical="center"/>
    </xf>
    <xf numFmtId="41" fontId="4" fillId="0" borderId="0" applyFont="0" applyFill="0" applyBorder="0" applyAlignment="0" applyProtection="0"/>
    <xf numFmtId="0" fontId="71" fillId="8" borderId="0" applyNumberFormat="0" applyBorder="0" applyAlignment="0" applyProtection="0">
      <alignment vertical="center"/>
    </xf>
    <xf numFmtId="0" fontId="74" fillId="69" borderId="0" applyNumberFormat="0" applyBorder="0" applyAlignment="0" applyProtection="0">
      <alignment vertical="center"/>
    </xf>
    <xf numFmtId="43" fontId="4" fillId="0" borderId="0" applyFont="0" applyFill="0" applyBorder="0" applyAlignment="0" applyProtection="0"/>
    <xf numFmtId="0" fontId="77" fillId="60" borderId="0" applyNumberFormat="0" applyBorder="0" applyAlignment="0" applyProtection="0"/>
    <xf numFmtId="0" fontId="71" fillId="8" borderId="0" applyNumberFormat="0" applyBorder="0" applyAlignment="0" applyProtection="0">
      <alignment vertical="center"/>
    </xf>
    <xf numFmtId="9" fontId="4" fillId="0" borderId="0" applyFont="0" applyFill="0" applyBorder="0" applyAlignment="0" applyProtection="0"/>
    <xf numFmtId="0" fontId="0" fillId="0" borderId="0">
      <alignment vertical="center"/>
    </xf>
    <xf numFmtId="43" fontId="4" fillId="0" borderId="0" applyFont="0" applyFill="0" applyBorder="0" applyAlignment="0" applyProtection="0">
      <alignment vertical="center"/>
    </xf>
    <xf numFmtId="0" fontId="39" fillId="0" borderId="0">
      <protection locked="0"/>
    </xf>
    <xf numFmtId="0" fontId="71" fillId="4" borderId="0" applyNumberFormat="0" applyBorder="0" applyAlignment="0" applyProtection="0">
      <alignment vertical="center"/>
    </xf>
    <xf numFmtId="0" fontId="4" fillId="0" borderId="0">
      <alignment vertical="center"/>
    </xf>
    <xf numFmtId="0" fontId="85" fillId="57" borderId="58" applyNumberFormat="0" applyAlignment="0" applyProtection="0">
      <alignment vertical="center"/>
    </xf>
    <xf numFmtId="0" fontId="86" fillId="0" borderId="59" applyNumberFormat="0" applyFill="0" applyAlignment="0" applyProtection="0">
      <alignment vertical="center"/>
    </xf>
    <xf numFmtId="0" fontId="39" fillId="0" borderId="0"/>
    <xf numFmtId="0" fontId="71" fillId="8" borderId="0" applyNumberFormat="0" applyBorder="0" applyAlignment="0" applyProtection="0">
      <alignment vertical="center"/>
    </xf>
    <xf numFmtId="0" fontId="87" fillId="48" borderId="57" applyNumberFormat="0" applyAlignment="0" applyProtection="0">
      <alignment vertical="center"/>
    </xf>
    <xf numFmtId="0" fontId="0" fillId="0" borderId="0">
      <alignment vertical="center"/>
    </xf>
    <xf numFmtId="0" fontId="71" fillId="4" borderId="0" applyNumberFormat="0" applyBorder="0" applyAlignment="0" applyProtection="0">
      <alignment vertical="center"/>
    </xf>
    <xf numFmtId="0" fontId="74" fillId="69" borderId="0" applyNumberFormat="0" applyBorder="0" applyAlignment="0" applyProtection="0">
      <alignment vertical="center"/>
    </xf>
    <xf numFmtId="178" fontId="79" fillId="0" borderId="0" applyFont="0" applyFill="0" applyBorder="0" applyAlignment="0" applyProtection="0"/>
    <xf numFmtId="43" fontId="4" fillId="0" borderId="0" applyFont="0" applyFill="0" applyBorder="0" applyAlignment="0" applyProtection="0">
      <alignment vertical="center"/>
    </xf>
    <xf numFmtId="0" fontId="71" fillId="4" borderId="0" applyNumberFormat="0" applyBorder="0" applyAlignment="0" applyProtection="0">
      <alignment vertical="center"/>
    </xf>
    <xf numFmtId="0" fontId="82" fillId="4" borderId="0" applyNumberFormat="0" applyBorder="0" applyAlignment="0" applyProtection="0">
      <alignment vertical="center"/>
    </xf>
    <xf numFmtId="0" fontId="73" fillId="0" borderId="55" applyNumberFormat="0" applyFill="0" applyAlignment="0" applyProtection="0">
      <alignment vertical="center"/>
    </xf>
    <xf numFmtId="0" fontId="71" fillId="4" borderId="0" applyNumberFormat="0" applyBorder="0" applyAlignment="0" applyProtection="0">
      <alignment vertical="center"/>
    </xf>
    <xf numFmtId="189" fontId="96" fillId="0" borderId="0"/>
    <xf numFmtId="0" fontId="78" fillId="45" borderId="0" applyNumberFormat="0" applyBorder="0" applyAlignment="0" applyProtection="0"/>
    <xf numFmtId="0" fontId="78" fillId="51" borderId="0" applyNumberFormat="0" applyBorder="0" applyAlignment="0" applyProtection="0"/>
    <xf numFmtId="0" fontId="74" fillId="43" borderId="0" applyNumberFormat="0" applyBorder="0" applyAlignment="0" applyProtection="0">
      <alignment vertical="center"/>
    </xf>
    <xf numFmtId="0" fontId="71" fillId="61" borderId="0" applyNumberFormat="0" applyBorder="0" applyAlignment="0" applyProtection="0">
      <alignment vertical="center"/>
    </xf>
    <xf numFmtId="0" fontId="71" fillId="50" borderId="0" applyNumberFormat="0" applyBorder="0" applyAlignment="0" applyProtection="0">
      <alignment vertical="center"/>
    </xf>
    <xf numFmtId="176" fontId="4" fillId="0" borderId="0" applyFont="0" applyFill="0" applyBorder="0" applyAlignment="0" applyProtection="0"/>
    <xf numFmtId="0" fontId="0" fillId="0" borderId="0">
      <alignment vertical="center"/>
    </xf>
    <xf numFmtId="0" fontId="97" fillId="0" borderId="62" applyNumberFormat="0" applyFill="0" applyAlignment="0" applyProtection="0">
      <alignment vertical="center"/>
    </xf>
    <xf numFmtId="0" fontId="71" fillId="67" borderId="0" applyNumberFormat="0" applyBorder="0" applyAlignment="0" applyProtection="0">
      <alignment vertical="center"/>
    </xf>
    <xf numFmtId="0" fontId="99" fillId="0" borderId="0"/>
    <xf numFmtId="0" fontId="71" fillId="61" borderId="0" applyNumberFormat="0" applyBorder="0" applyAlignment="0" applyProtection="0">
      <alignment vertical="center"/>
    </xf>
    <xf numFmtId="0" fontId="77" fillId="60" borderId="0" applyNumberFormat="0" applyBorder="0" applyAlignment="0" applyProtection="0"/>
    <xf numFmtId="176" fontId="4" fillId="0" borderId="0" applyFont="0" applyFill="0" applyBorder="0" applyAlignment="0" applyProtection="0"/>
    <xf numFmtId="0" fontId="74" fillId="70" borderId="0" applyNumberFormat="0" applyBorder="0" applyAlignment="0" applyProtection="0">
      <alignment vertical="center"/>
    </xf>
    <xf numFmtId="0" fontId="74" fillId="54" borderId="0" applyNumberFormat="0" applyBorder="0" applyAlignment="0" applyProtection="0">
      <alignment vertical="center"/>
    </xf>
    <xf numFmtId="176" fontId="4" fillId="0" borderId="0" applyFont="0" applyFill="0" applyBorder="0" applyAlignment="0" applyProtection="0">
      <alignment vertical="center"/>
    </xf>
    <xf numFmtId="0" fontId="76" fillId="8" borderId="0" applyNumberFormat="0" applyBorder="0" applyAlignment="0" applyProtection="0">
      <alignment vertical="center"/>
    </xf>
    <xf numFmtId="0" fontId="73" fillId="0" borderId="55" applyNumberFormat="0" applyFill="0" applyAlignment="0" applyProtection="0">
      <alignment vertical="center"/>
    </xf>
    <xf numFmtId="0" fontId="71" fillId="4" borderId="0" applyNumberFormat="0" applyBorder="0" applyAlignment="0" applyProtection="0">
      <alignment vertical="center"/>
    </xf>
    <xf numFmtId="0" fontId="4" fillId="53" borderId="56" applyNumberFormat="0" applyFont="0" applyAlignment="0" applyProtection="0">
      <alignment vertical="center"/>
    </xf>
    <xf numFmtId="0" fontId="71" fillId="2" borderId="0" applyNumberFormat="0" applyBorder="0" applyAlignment="0" applyProtection="0">
      <alignment vertical="center"/>
    </xf>
    <xf numFmtId="0" fontId="74" fillId="54" borderId="0" applyNumberFormat="0" applyBorder="0" applyAlignment="0" applyProtection="0">
      <alignment vertical="center"/>
    </xf>
    <xf numFmtId="0" fontId="71" fillId="48" borderId="0" applyNumberFormat="0" applyBorder="0" applyAlignment="0" applyProtection="0">
      <alignment vertical="center"/>
    </xf>
    <xf numFmtId="0" fontId="74" fillId="46" borderId="0" applyNumberFormat="0" applyBorder="0" applyAlignment="0" applyProtection="0">
      <alignment vertical="center"/>
    </xf>
    <xf numFmtId="0" fontId="73" fillId="0" borderId="55" applyNumberFormat="0" applyFill="0" applyAlignment="0" applyProtection="0">
      <alignment vertical="center"/>
    </xf>
    <xf numFmtId="0" fontId="71" fillId="61" borderId="0" applyNumberFormat="0" applyBorder="0" applyAlignment="0" applyProtection="0">
      <alignment vertical="center"/>
    </xf>
    <xf numFmtId="0" fontId="71" fillId="8" borderId="0" applyNumberFormat="0" applyBorder="0" applyAlignment="0" applyProtection="0">
      <alignment vertical="center"/>
    </xf>
    <xf numFmtId="0" fontId="4" fillId="53" borderId="56" applyNumberFormat="0" applyFont="0" applyAlignment="0" applyProtection="0">
      <alignment vertical="center"/>
    </xf>
    <xf numFmtId="0" fontId="71" fillId="68" borderId="0" applyNumberFormat="0" applyBorder="0" applyAlignment="0" applyProtection="0">
      <alignment vertical="center"/>
    </xf>
    <xf numFmtId="0" fontId="4" fillId="0" borderId="0"/>
    <xf numFmtId="43" fontId="4" fillId="0" borderId="0" applyFont="0" applyFill="0" applyBorder="0" applyAlignment="0" applyProtection="0">
      <alignment vertical="center"/>
    </xf>
    <xf numFmtId="0" fontId="0" fillId="0" borderId="0">
      <alignment vertical="center"/>
    </xf>
    <xf numFmtId="0" fontId="94" fillId="0" borderId="0" applyNumberFormat="0" applyFill="0" applyBorder="0" applyAlignment="0" applyProtection="0">
      <alignment vertical="center"/>
    </xf>
    <xf numFmtId="0" fontId="0" fillId="0" borderId="0">
      <alignment vertical="center"/>
    </xf>
    <xf numFmtId="0" fontId="71" fillId="48" borderId="0" applyNumberFormat="0" applyBorder="0" applyAlignment="0" applyProtection="0">
      <alignment vertical="center"/>
    </xf>
    <xf numFmtId="0" fontId="76" fillId="8" borderId="0" applyNumberFormat="0" applyBorder="0" applyAlignment="0" applyProtection="0">
      <alignment vertical="center"/>
    </xf>
    <xf numFmtId="0" fontId="71" fillId="8" borderId="0" applyNumberFormat="0" applyBorder="0" applyAlignment="0" applyProtection="0">
      <alignment vertical="center"/>
    </xf>
    <xf numFmtId="0" fontId="79" fillId="0" borderId="0"/>
    <xf numFmtId="0" fontId="83" fillId="3" borderId="57" applyNumberFormat="0" applyAlignment="0" applyProtection="0">
      <alignment vertical="center"/>
    </xf>
    <xf numFmtId="0" fontId="71" fillId="50" borderId="0" applyNumberFormat="0" applyBorder="0" applyAlignment="0" applyProtection="0">
      <alignment vertical="center"/>
    </xf>
    <xf numFmtId="0" fontId="74" fillId="56" borderId="0" applyNumberFormat="0" applyBorder="0" applyAlignment="0" applyProtection="0">
      <alignment vertical="center"/>
    </xf>
    <xf numFmtId="0" fontId="82" fillId="4" borderId="0" applyNumberFormat="0" applyBorder="0" applyAlignment="0" applyProtection="0">
      <alignment vertical="center"/>
    </xf>
    <xf numFmtId="0" fontId="74" fillId="71" borderId="0" applyNumberFormat="0" applyBorder="0" applyAlignment="0" applyProtection="0">
      <alignment vertical="center"/>
    </xf>
    <xf numFmtId="0" fontId="77" fillId="60" borderId="0" applyNumberFormat="0" applyBorder="0" applyAlignment="0" applyProtection="0"/>
    <xf numFmtId="0" fontId="71" fillId="61" borderId="0" applyNumberFormat="0" applyBorder="0" applyAlignment="0" applyProtection="0">
      <alignment vertical="center"/>
    </xf>
    <xf numFmtId="0" fontId="100" fillId="0" borderId="0" applyNumberFormat="0" applyFill="0" applyBorder="0" applyAlignment="0" applyProtection="0">
      <alignment vertical="center"/>
    </xf>
    <xf numFmtId="0" fontId="39" fillId="0" borderId="0"/>
    <xf numFmtId="0" fontId="71" fillId="48" borderId="0" applyNumberFormat="0" applyBorder="0" applyAlignment="0" applyProtection="0">
      <alignment vertical="center"/>
    </xf>
    <xf numFmtId="0" fontId="71" fillId="50" borderId="0" applyNumberFormat="0" applyBorder="0" applyAlignment="0" applyProtection="0">
      <alignment vertical="center"/>
    </xf>
    <xf numFmtId="176" fontId="4" fillId="0" borderId="0" applyFont="0" applyFill="0" applyBorder="0" applyAlignment="0" applyProtection="0">
      <alignment vertical="center"/>
    </xf>
    <xf numFmtId="0" fontId="114" fillId="0" borderId="0" applyNumberFormat="0" applyFill="0" applyBorder="0" applyAlignment="0" applyProtection="0"/>
    <xf numFmtId="0" fontId="74" fillId="66" borderId="0" applyNumberFormat="0" applyBorder="0" applyAlignment="0" applyProtection="0">
      <alignment vertical="center"/>
    </xf>
    <xf numFmtId="0" fontId="0" fillId="0" borderId="0">
      <alignment vertical="center"/>
    </xf>
    <xf numFmtId="0" fontId="94" fillId="0" borderId="63" applyNumberFormat="0" applyFill="0" applyAlignment="0" applyProtection="0">
      <alignment vertical="center"/>
    </xf>
    <xf numFmtId="0" fontId="0" fillId="0" borderId="0"/>
    <xf numFmtId="0" fontId="74" fillId="56" borderId="0" applyNumberFormat="0" applyBorder="0" applyAlignment="0" applyProtection="0">
      <alignment vertical="center"/>
    </xf>
    <xf numFmtId="0" fontId="88" fillId="3" borderId="60" applyNumberFormat="0" applyAlignment="0" applyProtection="0">
      <alignment vertical="center"/>
    </xf>
    <xf numFmtId="0" fontId="79" fillId="0" borderId="0"/>
    <xf numFmtId="0" fontId="88" fillId="3" borderId="60" applyNumberFormat="0" applyAlignment="0" applyProtection="0">
      <alignment vertical="center"/>
    </xf>
    <xf numFmtId="0" fontId="71" fillId="41"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74" fillId="56" borderId="0" applyNumberFormat="0" applyBorder="0" applyAlignment="0" applyProtection="0">
      <alignment vertical="center"/>
    </xf>
    <xf numFmtId="0" fontId="74" fillId="69" borderId="0" applyNumberFormat="0" applyBorder="0" applyAlignment="0" applyProtection="0">
      <alignment vertical="center"/>
    </xf>
    <xf numFmtId="176" fontId="4" fillId="0" borderId="0" applyFont="0" applyFill="0" applyBorder="0" applyAlignment="0" applyProtection="0">
      <alignment vertical="center"/>
    </xf>
    <xf numFmtId="0" fontId="71" fillId="61" borderId="0" applyNumberFormat="0" applyBorder="0" applyAlignment="0" applyProtection="0">
      <alignment vertical="center"/>
    </xf>
    <xf numFmtId="0" fontId="71" fillId="41" borderId="0" applyNumberFormat="0" applyBorder="0" applyAlignment="0" applyProtection="0">
      <alignment vertical="center"/>
    </xf>
    <xf numFmtId="0" fontId="94" fillId="0" borderId="63" applyNumberFormat="0" applyFill="0" applyAlignment="0" applyProtection="0">
      <alignment vertical="center"/>
    </xf>
    <xf numFmtId="0" fontId="74" fillId="46" borderId="0" applyNumberFormat="0" applyBorder="0" applyAlignment="0" applyProtection="0">
      <alignment vertical="center"/>
    </xf>
    <xf numFmtId="0" fontId="74" fillId="54" borderId="0" applyNumberFormat="0" applyBorder="0" applyAlignment="0" applyProtection="0">
      <alignment vertical="center"/>
    </xf>
    <xf numFmtId="0" fontId="77" fillId="58" borderId="0" applyNumberFormat="0" applyBorder="0" applyAlignment="0" applyProtection="0"/>
    <xf numFmtId="43" fontId="79" fillId="0" borderId="0" applyFont="0" applyFill="0" applyBorder="0" applyAlignment="0" applyProtection="0"/>
    <xf numFmtId="0" fontId="71" fillId="50" borderId="0" applyNumberFormat="0" applyBorder="0" applyAlignment="0" applyProtection="0">
      <alignment vertical="center"/>
    </xf>
    <xf numFmtId="0" fontId="74" fillId="66" borderId="0" applyNumberFormat="0" applyBorder="0" applyAlignment="0" applyProtection="0">
      <alignment vertical="center"/>
    </xf>
    <xf numFmtId="0" fontId="0" fillId="0" borderId="0">
      <alignment vertical="center"/>
    </xf>
    <xf numFmtId="0" fontId="74" fillId="68" borderId="0" applyNumberFormat="0" applyBorder="0" applyAlignment="0" applyProtection="0">
      <alignment vertical="center"/>
    </xf>
    <xf numFmtId="0" fontId="71" fillId="2" borderId="0" applyNumberFormat="0" applyBorder="0" applyAlignment="0" applyProtection="0">
      <alignment vertical="center"/>
    </xf>
    <xf numFmtId="0" fontId="87" fillId="48" borderId="57" applyNumberFormat="0" applyAlignment="0" applyProtection="0">
      <alignment vertical="center"/>
    </xf>
    <xf numFmtId="0" fontId="108" fillId="0" borderId="0" applyNumberFormat="0" applyFill="0" applyBorder="0" applyAlignment="0" applyProtection="0">
      <alignment vertical="center"/>
    </xf>
    <xf numFmtId="0" fontId="71" fillId="68" borderId="0" applyNumberFormat="0" applyBorder="0" applyAlignment="0" applyProtection="0">
      <alignment vertical="center"/>
    </xf>
    <xf numFmtId="0" fontId="71" fillId="53" borderId="56" applyNumberFormat="0" applyFont="0" applyAlignment="0" applyProtection="0">
      <alignment vertical="center"/>
    </xf>
    <xf numFmtId="44" fontId="4" fillId="0" borderId="0" applyFont="0" applyFill="0" applyBorder="0" applyAlignment="0" applyProtection="0">
      <alignment vertical="center"/>
    </xf>
    <xf numFmtId="0" fontId="90" fillId="0" borderId="0"/>
    <xf numFmtId="0" fontId="74" fillId="66" borderId="0" applyNumberFormat="0" applyBorder="0" applyAlignment="0" applyProtection="0">
      <alignment vertical="center"/>
    </xf>
    <xf numFmtId="9" fontId="4" fillId="0" borderId="0" applyFont="0" applyFill="0" applyBorder="0" applyAlignment="0" applyProtection="0"/>
    <xf numFmtId="0" fontId="71" fillId="8" borderId="0" applyNumberFormat="0" applyBorder="0" applyAlignment="0" applyProtection="0">
      <alignment vertical="center"/>
    </xf>
    <xf numFmtId="0" fontId="71" fillId="50" borderId="0" applyNumberFormat="0" applyBorder="0" applyAlignment="0" applyProtection="0">
      <alignment vertical="center"/>
    </xf>
    <xf numFmtId="43" fontId="4" fillId="0" borderId="0" applyFont="0" applyFill="0" applyBorder="0" applyAlignment="0" applyProtection="0">
      <alignment vertical="center"/>
    </xf>
    <xf numFmtId="0" fontId="76" fillId="8" borderId="0" applyNumberFormat="0" applyBorder="0" applyAlignment="0" applyProtection="0">
      <alignment vertical="center"/>
    </xf>
    <xf numFmtId="0" fontId="74" fillId="69" borderId="0" applyNumberFormat="0" applyBorder="0" applyAlignment="0" applyProtection="0">
      <alignment vertical="center"/>
    </xf>
    <xf numFmtId="0" fontId="93" fillId="64" borderId="0" applyNumberFormat="0" applyBorder="0" applyAlignment="0" applyProtection="0">
      <alignment vertical="center"/>
    </xf>
    <xf numFmtId="0" fontId="83" fillId="3" borderId="57" applyNumberFormat="0" applyAlignment="0" applyProtection="0">
      <alignment vertical="center"/>
    </xf>
    <xf numFmtId="176" fontId="4" fillId="0" borderId="0" applyFont="0" applyFill="0" applyBorder="0" applyAlignment="0" applyProtection="0">
      <alignment vertical="center"/>
    </xf>
    <xf numFmtId="0" fontId="72" fillId="42" borderId="0" applyNumberFormat="0" applyBorder="0" applyAlignment="0" applyProtection="0"/>
    <xf numFmtId="0" fontId="86" fillId="0" borderId="59" applyNumberFormat="0" applyFill="0" applyAlignment="0" applyProtection="0">
      <alignment vertical="center"/>
    </xf>
    <xf numFmtId="0" fontId="85" fillId="57" borderId="58" applyNumberFormat="0" applyAlignment="0" applyProtection="0">
      <alignment vertical="center"/>
    </xf>
    <xf numFmtId="0" fontId="74" fillId="70" borderId="0" applyNumberFormat="0" applyBorder="0" applyAlignment="0" applyProtection="0">
      <alignment vertical="center"/>
    </xf>
    <xf numFmtId="0" fontId="74" fillId="66" borderId="0" applyNumberFormat="0" applyBorder="0" applyAlignment="0" applyProtection="0">
      <alignment vertical="center"/>
    </xf>
    <xf numFmtId="0" fontId="86" fillId="0" borderId="59" applyNumberFormat="0" applyFill="0" applyAlignment="0" applyProtection="0">
      <alignment vertical="center"/>
    </xf>
    <xf numFmtId="0" fontId="85" fillId="57" borderId="58" applyNumberFormat="0" applyAlignment="0" applyProtection="0">
      <alignment vertical="center"/>
    </xf>
    <xf numFmtId="0" fontId="74" fillId="70" borderId="0" applyNumberFormat="0" applyBorder="0" applyAlignment="0" applyProtection="0">
      <alignment vertical="center"/>
    </xf>
    <xf numFmtId="0" fontId="0" fillId="0" borderId="0">
      <alignment vertical="center"/>
    </xf>
    <xf numFmtId="0" fontId="86" fillId="0" borderId="59" applyNumberFormat="0" applyFill="0" applyAlignment="0" applyProtection="0">
      <alignment vertical="center"/>
    </xf>
    <xf numFmtId="0" fontId="4" fillId="53" borderId="56" applyNumberFormat="0" applyFont="0" applyAlignment="0" applyProtection="0">
      <alignment vertical="center"/>
    </xf>
    <xf numFmtId="176" fontId="4" fillId="0" borderId="0" applyFont="0" applyFill="0" applyBorder="0" applyAlignment="0" applyProtection="0">
      <alignment vertical="center"/>
    </xf>
    <xf numFmtId="0" fontId="74" fillId="43" borderId="0" applyNumberFormat="0" applyBorder="0" applyAlignment="0" applyProtection="0">
      <alignment vertical="center"/>
    </xf>
    <xf numFmtId="44" fontId="4" fillId="0" borderId="0" applyFont="0" applyFill="0" applyBorder="0" applyAlignment="0" applyProtection="0">
      <alignment vertical="center"/>
    </xf>
    <xf numFmtId="44" fontId="4" fillId="0" borderId="0" applyFont="0" applyFill="0" applyBorder="0" applyAlignment="0" applyProtection="0">
      <alignment vertical="center"/>
    </xf>
    <xf numFmtId="0" fontId="0" fillId="0" borderId="0">
      <alignment vertical="center"/>
    </xf>
    <xf numFmtId="1" fontId="79" fillId="0" borderId="6" applyFill="0" applyProtection="0">
      <alignment horizontal="center"/>
    </xf>
    <xf numFmtId="0" fontId="97" fillId="0" borderId="62" applyNumberFormat="0" applyFill="0" applyAlignment="0" applyProtection="0">
      <alignment vertical="center"/>
    </xf>
    <xf numFmtId="43" fontId="4" fillId="0" borderId="0" applyFont="0" applyFill="0" applyBorder="0" applyAlignment="0" applyProtection="0">
      <alignment vertical="center"/>
    </xf>
    <xf numFmtId="0" fontId="83" fillId="3" borderId="57" applyNumberFormat="0" applyAlignment="0" applyProtection="0">
      <alignment vertical="center"/>
    </xf>
    <xf numFmtId="0" fontId="83" fillId="3" borderId="57" applyNumberFormat="0" applyAlignment="0" applyProtection="0">
      <alignment vertical="center"/>
    </xf>
    <xf numFmtId="0" fontId="83" fillId="3" borderId="57" applyNumberFormat="0" applyAlignment="0" applyProtection="0">
      <alignment vertical="center"/>
    </xf>
    <xf numFmtId="0" fontId="83" fillId="3" borderId="57" applyNumberFormat="0" applyAlignment="0" applyProtection="0">
      <alignment vertical="center"/>
    </xf>
    <xf numFmtId="0" fontId="83" fillId="3" borderId="57" applyNumberFormat="0" applyAlignment="0" applyProtection="0">
      <alignment vertical="center"/>
    </xf>
    <xf numFmtId="43" fontId="4" fillId="0" borderId="0" applyFont="0" applyFill="0" applyBorder="0" applyAlignment="0" applyProtection="0">
      <alignment vertical="center"/>
    </xf>
    <xf numFmtId="0" fontId="74" fillId="43" borderId="0" applyNumberFormat="0" applyBorder="0" applyAlignment="0" applyProtection="0">
      <alignment vertical="center"/>
    </xf>
    <xf numFmtId="0" fontId="83" fillId="3" borderId="57" applyNumberFormat="0" applyAlignment="0" applyProtection="0">
      <alignment vertical="center"/>
    </xf>
    <xf numFmtId="0" fontId="83" fillId="3" borderId="57" applyNumberFormat="0" applyAlignment="0" applyProtection="0">
      <alignment vertical="center"/>
    </xf>
    <xf numFmtId="0" fontId="86" fillId="0" borderId="59" applyNumberFormat="0" applyFill="0" applyAlignment="0" applyProtection="0">
      <alignment vertical="center"/>
    </xf>
    <xf numFmtId="0" fontId="85" fillId="57" borderId="58" applyNumberFormat="0" applyAlignment="0" applyProtection="0">
      <alignment vertical="center"/>
    </xf>
    <xf numFmtId="0" fontId="83" fillId="3" borderId="57" applyNumberFormat="0" applyAlignment="0" applyProtection="0">
      <alignment vertical="center"/>
    </xf>
    <xf numFmtId="0" fontId="74" fillId="66" borderId="0" applyNumberFormat="0" applyBorder="0" applyAlignment="0" applyProtection="0">
      <alignment vertical="center"/>
    </xf>
    <xf numFmtId="0" fontId="83" fillId="3" borderId="57" applyNumberFormat="0" applyAlignment="0" applyProtection="0">
      <alignment vertical="center"/>
    </xf>
    <xf numFmtId="0" fontId="83" fillId="3" borderId="57" applyNumberFormat="0" applyAlignment="0" applyProtection="0">
      <alignment vertical="center"/>
    </xf>
    <xf numFmtId="176" fontId="4" fillId="0" borderId="0" applyFont="0" applyFill="0" applyBorder="0" applyAlignment="0" applyProtection="0">
      <alignment vertical="center"/>
    </xf>
    <xf numFmtId="0" fontId="88" fillId="3" borderId="60" applyNumberFormat="0" applyAlignment="0" applyProtection="0">
      <alignment vertical="center"/>
    </xf>
    <xf numFmtId="0" fontId="88" fillId="3" borderId="60" applyNumberFormat="0" applyAlignment="0" applyProtection="0">
      <alignment vertical="center"/>
    </xf>
    <xf numFmtId="0" fontId="76" fillId="8" borderId="0" applyNumberFormat="0" applyBorder="0" applyAlignment="0" applyProtection="0">
      <alignment vertical="center"/>
    </xf>
    <xf numFmtId="0" fontId="83" fillId="3" borderId="57" applyNumberFormat="0" applyAlignment="0" applyProtection="0">
      <alignment vertical="center"/>
    </xf>
    <xf numFmtId="0" fontId="74" fillId="56" borderId="0" applyNumberFormat="0" applyBorder="0" applyAlignment="0" applyProtection="0">
      <alignment vertical="center"/>
    </xf>
    <xf numFmtId="0" fontId="71" fillId="68" borderId="0" applyNumberFormat="0" applyBorder="0" applyAlignment="0" applyProtection="0">
      <alignment vertical="center"/>
    </xf>
    <xf numFmtId="0" fontId="86" fillId="0" borderId="59" applyNumberFormat="0" applyFill="0" applyAlignment="0" applyProtection="0">
      <alignment vertical="center"/>
    </xf>
    <xf numFmtId="0" fontId="85" fillId="57" borderId="58" applyNumberFormat="0" applyAlignment="0" applyProtection="0">
      <alignment vertical="center"/>
    </xf>
    <xf numFmtId="176" fontId="0" fillId="0" borderId="0" applyFont="0" applyFill="0" applyBorder="0" applyAlignment="0" applyProtection="0">
      <alignment vertical="center"/>
    </xf>
    <xf numFmtId="0" fontId="81" fillId="0" borderId="0" applyNumberFormat="0" applyFill="0" applyBorder="0" applyAlignment="0" applyProtection="0">
      <alignment vertical="center"/>
    </xf>
    <xf numFmtId="0" fontId="76" fillId="8" borderId="0" applyNumberFormat="0" applyBorder="0" applyAlignment="0" applyProtection="0">
      <alignment vertical="center"/>
    </xf>
    <xf numFmtId="0" fontId="71" fillId="48" borderId="0" applyNumberFormat="0" applyBorder="0" applyAlignment="0" applyProtection="0">
      <alignment vertical="center"/>
    </xf>
    <xf numFmtId="43" fontId="4" fillId="0" borderId="0" applyFont="0" applyFill="0" applyBorder="0" applyAlignment="0" applyProtection="0"/>
    <xf numFmtId="0" fontId="0" fillId="0" borderId="0">
      <alignment vertical="center"/>
    </xf>
    <xf numFmtId="0" fontId="71" fillId="68" borderId="0" applyNumberFormat="0" applyBorder="0" applyAlignment="0" applyProtection="0">
      <alignment vertical="center"/>
    </xf>
    <xf numFmtId="0" fontId="0" fillId="0" borderId="0">
      <alignment vertical="center"/>
    </xf>
    <xf numFmtId="0" fontId="86" fillId="0" borderId="59" applyNumberFormat="0" applyFill="0" applyAlignment="0" applyProtection="0">
      <alignment vertical="center"/>
    </xf>
    <xf numFmtId="0" fontId="74" fillId="56" borderId="0" applyNumberFormat="0" applyBorder="0" applyAlignment="0" applyProtection="0">
      <alignment vertical="center"/>
    </xf>
    <xf numFmtId="0" fontId="81" fillId="0" borderId="0" applyNumberFormat="0" applyFill="0" applyBorder="0" applyAlignment="0" applyProtection="0">
      <alignment vertical="center"/>
    </xf>
    <xf numFmtId="0" fontId="105" fillId="77" borderId="0" applyNumberFormat="0" applyBorder="0" applyAlignment="0" applyProtection="0"/>
    <xf numFmtId="0" fontId="108"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74" fillId="71" borderId="0" applyNumberFormat="0" applyBorder="0" applyAlignment="0" applyProtection="0">
      <alignment vertical="center"/>
    </xf>
    <xf numFmtId="0" fontId="77" fillId="44" borderId="0" applyNumberFormat="0" applyBorder="0" applyAlignment="0" applyProtection="0"/>
    <xf numFmtId="0" fontId="87" fillId="48" borderId="57" applyNumberFormat="0" applyAlignment="0" applyProtection="0">
      <alignment vertical="center"/>
    </xf>
    <xf numFmtId="0" fontId="73" fillId="0" borderId="55" applyNumberFormat="0" applyFill="0" applyAlignment="0" applyProtection="0">
      <alignment vertical="center"/>
    </xf>
    <xf numFmtId="0" fontId="85" fillId="57" borderId="58" applyNumberFormat="0" applyAlignment="0" applyProtection="0">
      <alignment vertical="center"/>
    </xf>
    <xf numFmtId="176" fontId="4" fillId="0" borderId="0" applyFont="0" applyFill="0" applyBorder="0" applyAlignment="0" applyProtection="0">
      <alignment vertical="center"/>
    </xf>
    <xf numFmtId="0" fontId="0" fillId="0" borderId="0">
      <alignment vertical="center"/>
    </xf>
    <xf numFmtId="43" fontId="4" fillId="0" borderId="0" applyFont="0" applyFill="0" applyBorder="0" applyAlignment="0" applyProtection="0">
      <alignment vertical="center"/>
    </xf>
    <xf numFmtId="0" fontId="72" fillId="42" borderId="0" applyNumberFormat="0" applyBorder="0" applyAlignment="0" applyProtection="0"/>
    <xf numFmtId="0" fontId="86" fillId="0" borderId="59" applyNumberFormat="0" applyFill="0" applyAlignment="0" applyProtection="0">
      <alignment vertical="center"/>
    </xf>
    <xf numFmtId="0" fontId="0" fillId="0" borderId="0">
      <alignment vertical="center"/>
    </xf>
    <xf numFmtId="0" fontId="4" fillId="53" borderId="56" applyNumberFormat="0" applyFont="0" applyAlignment="0" applyProtection="0">
      <alignment vertical="center"/>
    </xf>
    <xf numFmtId="0" fontId="0" fillId="0" borderId="0">
      <alignment vertical="center"/>
    </xf>
    <xf numFmtId="176" fontId="4" fillId="0" borderId="0" applyFont="0" applyFill="0" applyBorder="0" applyAlignment="0" applyProtection="0">
      <alignment vertical="center"/>
    </xf>
    <xf numFmtId="0" fontId="86" fillId="0" borderId="59" applyNumberFormat="0" applyFill="0" applyAlignment="0" applyProtection="0">
      <alignment vertical="center"/>
    </xf>
    <xf numFmtId="0" fontId="88" fillId="3" borderId="60" applyNumberFormat="0" applyAlignment="0" applyProtection="0">
      <alignment vertical="center"/>
    </xf>
    <xf numFmtId="0" fontId="93" fillId="64" borderId="0" applyNumberFormat="0" applyBorder="0" applyAlignment="0" applyProtection="0">
      <alignment vertical="center"/>
    </xf>
    <xf numFmtId="43" fontId="4" fillId="0" borderId="0" applyFont="0" applyFill="0" applyBorder="0" applyAlignment="0" applyProtection="0">
      <alignment vertical="center"/>
    </xf>
    <xf numFmtId="176" fontId="4" fillId="0" borderId="0" applyFont="0" applyFill="0" applyBorder="0" applyAlignment="0" applyProtection="0">
      <alignment vertical="center"/>
    </xf>
    <xf numFmtId="0" fontId="74" fillId="69" borderId="0" applyNumberFormat="0" applyBorder="0" applyAlignment="0" applyProtection="0">
      <alignment vertical="center"/>
    </xf>
    <xf numFmtId="43" fontId="4" fillId="0" borderId="0" applyFont="0" applyFill="0" applyBorder="0" applyAlignment="0" applyProtection="0">
      <alignment vertical="center"/>
    </xf>
    <xf numFmtId="0" fontId="112" fillId="0" borderId="65" applyNumberFormat="0" applyAlignment="0" applyProtection="0">
      <alignment horizontal="left" vertical="center"/>
    </xf>
    <xf numFmtId="0" fontId="74" fillId="66" borderId="0" applyNumberFormat="0" applyBorder="0" applyAlignment="0" applyProtection="0">
      <alignment vertical="center"/>
    </xf>
    <xf numFmtId="176" fontId="4" fillId="0" borderId="0" applyFont="0" applyFill="0" applyBorder="0" applyAlignment="0" applyProtection="0"/>
    <xf numFmtId="0" fontId="71" fillId="61" borderId="0" applyNumberFormat="0" applyBorder="0" applyAlignment="0" applyProtection="0">
      <alignment vertical="center"/>
    </xf>
    <xf numFmtId="0" fontId="73" fillId="0" borderId="55" applyNumberFormat="0" applyFill="0" applyAlignment="0" applyProtection="0">
      <alignment vertical="center"/>
    </xf>
    <xf numFmtId="43" fontId="4" fillId="0" borderId="0" applyFont="0" applyFill="0" applyBorder="0" applyAlignment="0" applyProtection="0"/>
    <xf numFmtId="43" fontId="4" fillId="0" borderId="0" applyFont="0" applyFill="0" applyBorder="0" applyAlignment="0" applyProtection="0">
      <alignment vertical="center"/>
    </xf>
    <xf numFmtId="0" fontId="74" fillId="50" borderId="0" applyNumberFormat="0" applyBorder="0" applyAlignment="0" applyProtection="0">
      <alignment vertical="center"/>
    </xf>
    <xf numFmtId="0" fontId="108" fillId="0" borderId="0" applyNumberFormat="0" applyFill="0" applyBorder="0" applyAlignment="0" applyProtection="0">
      <alignment vertical="center"/>
    </xf>
    <xf numFmtId="0" fontId="71" fillId="2" borderId="0" applyNumberFormat="0" applyBorder="0" applyAlignment="0" applyProtection="0">
      <alignment vertical="center"/>
    </xf>
    <xf numFmtId="0" fontId="89" fillId="0" borderId="61" applyNumberFormat="0" applyFill="0" applyAlignment="0" applyProtection="0">
      <alignment vertical="center"/>
    </xf>
    <xf numFmtId="0" fontId="71" fillId="2" borderId="0" applyNumberFormat="0" applyBorder="0" applyAlignment="0" applyProtection="0">
      <alignment vertical="center"/>
    </xf>
    <xf numFmtId="176" fontId="4" fillId="0" borderId="0" applyFont="0" applyFill="0" applyBorder="0" applyAlignment="0" applyProtection="0">
      <alignment vertical="center"/>
    </xf>
    <xf numFmtId="43" fontId="4" fillId="0" borderId="0" applyFont="0" applyFill="0" applyBorder="0" applyAlignment="0" applyProtection="0">
      <alignment vertical="center"/>
    </xf>
    <xf numFmtId="0" fontId="77" fillId="60" borderId="0" applyNumberFormat="0" applyBorder="0" applyAlignment="0" applyProtection="0"/>
    <xf numFmtId="0" fontId="74" fillId="43" borderId="0" applyNumberFormat="0" applyBorder="0" applyAlignment="0" applyProtection="0">
      <alignment vertical="center"/>
    </xf>
    <xf numFmtId="0" fontId="88" fillId="3" borderId="60" applyNumberFormat="0" applyAlignment="0" applyProtection="0">
      <alignment vertical="center"/>
    </xf>
    <xf numFmtId="0" fontId="74" fillId="54" borderId="0" applyNumberFormat="0" applyBorder="0" applyAlignment="0" applyProtection="0">
      <alignment vertical="center"/>
    </xf>
    <xf numFmtId="0" fontId="77" fillId="42" borderId="0" applyNumberFormat="0" applyBorder="0" applyAlignment="0" applyProtection="0"/>
    <xf numFmtId="0" fontId="83" fillId="3" borderId="57" applyNumberFormat="0" applyAlignment="0" applyProtection="0">
      <alignment vertical="center"/>
    </xf>
    <xf numFmtId="0" fontId="71" fillId="2" borderId="0" applyNumberFormat="0" applyBorder="0" applyAlignment="0" applyProtection="0">
      <alignment vertical="center"/>
    </xf>
    <xf numFmtId="0" fontId="74" fillId="70" borderId="0" applyNumberFormat="0" applyBorder="0" applyAlignment="0" applyProtection="0">
      <alignment vertical="center"/>
    </xf>
    <xf numFmtId="0" fontId="71" fillId="41" borderId="0" applyNumberFormat="0" applyBorder="0" applyAlignment="0" applyProtection="0">
      <alignment vertical="center"/>
    </xf>
    <xf numFmtId="0" fontId="94" fillId="0" borderId="0" applyNumberFormat="0" applyFill="0" applyBorder="0" applyAlignment="0" applyProtection="0">
      <alignment vertical="center"/>
    </xf>
    <xf numFmtId="43" fontId="4" fillId="0" borderId="0" applyFont="0" applyFill="0" applyBorder="0" applyAlignment="0" applyProtection="0">
      <alignment vertical="center"/>
    </xf>
    <xf numFmtId="0" fontId="87" fillId="48" borderId="57" applyNumberFormat="0" applyAlignment="0" applyProtection="0">
      <alignment vertical="center"/>
    </xf>
    <xf numFmtId="0" fontId="71" fillId="2" borderId="0" applyNumberFormat="0" applyBorder="0" applyAlignment="0" applyProtection="0">
      <alignment vertical="center"/>
    </xf>
    <xf numFmtId="0" fontId="74" fillId="56" borderId="0" applyNumberFormat="0" applyBorder="0" applyAlignment="0" applyProtection="0">
      <alignment vertical="center"/>
    </xf>
    <xf numFmtId="0" fontId="71" fillId="41" borderId="0" applyNumberFormat="0" applyBorder="0" applyAlignment="0" applyProtection="0">
      <alignment vertical="center"/>
    </xf>
    <xf numFmtId="0" fontId="94" fillId="0" borderId="0" applyNumberFormat="0" applyFill="0" applyBorder="0" applyAlignment="0" applyProtection="0">
      <alignment vertical="center"/>
    </xf>
    <xf numFmtId="43" fontId="4" fillId="0" borderId="0" applyFont="0" applyFill="0" applyBorder="0" applyAlignment="0" applyProtection="0">
      <alignment vertical="center"/>
    </xf>
    <xf numFmtId="0" fontId="88" fillId="3" borderId="60" applyNumberFormat="0" applyAlignment="0" applyProtection="0">
      <alignment vertical="center"/>
    </xf>
    <xf numFmtId="0" fontId="71" fillId="2" borderId="0" applyNumberFormat="0" applyBorder="0" applyAlignment="0" applyProtection="0">
      <alignment vertical="center"/>
    </xf>
    <xf numFmtId="0" fontId="74" fillId="56" borderId="0" applyNumberFormat="0" applyBorder="0" applyAlignment="0" applyProtection="0">
      <alignment vertical="center"/>
    </xf>
    <xf numFmtId="0" fontId="0" fillId="0" borderId="0">
      <alignment vertical="center"/>
    </xf>
    <xf numFmtId="0" fontId="71" fillId="2" borderId="0" applyNumberFormat="0" applyBorder="0" applyAlignment="0" applyProtection="0">
      <alignment vertical="center"/>
    </xf>
    <xf numFmtId="0" fontId="87" fillId="48" borderId="57" applyNumberFormat="0" applyAlignment="0" applyProtection="0">
      <alignment vertical="center"/>
    </xf>
    <xf numFmtId="0" fontId="105" fillId="78" borderId="0" applyNumberFormat="0" applyBorder="0" applyAlignment="0" applyProtection="0"/>
    <xf numFmtId="176" fontId="4" fillId="0" borderId="0" applyFont="0" applyFill="0" applyBorder="0" applyAlignment="0" applyProtection="0"/>
    <xf numFmtId="43" fontId="4" fillId="0" borderId="0" applyFont="0" applyFill="0" applyBorder="0" applyAlignment="0" applyProtection="0">
      <alignment vertical="center"/>
    </xf>
    <xf numFmtId="0" fontId="74" fillId="54" borderId="0" applyNumberFormat="0" applyBorder="0" applyAlignment="0" applyProtection="0">
      <alignment vertical="center"/>
    </xf>
    <xf numFmtId="0" fontId="88" fillId="3" borderId="60" applyNumberFormat="0" applyAlignment="0" applyProtection="0">
      <alignment vertical="center"/>
    </xf>
    <xf numFmtId="0" fontId="74" fillId="68" borderId="0" applyNumberFormat="0" applyBorder="0" applyAlignment="0" applyProtection="0">
      <alignment vertical="center"/>
    </xf>
    <xf numFmtId="0" fontId="77" fillId="60" borderId="0" applyNumberFormat="0" applyBorder="0" applyAlignment="0" applyProtection="0"/>
    <xf numFmtId="0" fontId="74" fillId="43" borderId="0" applyNumberFormat="0" applyBorder="0" applyAlignment="0" applyProtection="0">
      <alignment vertical="center"/>
    </xf>
    <xf numFmtId="176" fontId="4" fillId="0" borderId="0" applyFont="0" applyFill="0" applyBorder="0" applyAlignment="0" applyProtection="0">
      <alignment vertical="center"/>
    </xf>
    <xf numFmtId="0" fontId="71" fillId="0" borderId="0">
      <alignment vertical="center"/>
    </xf>
    <xf numFmtId="0" fontId="77" fillId="58" borderId="0" applyNumberFormat="0" applyBorder="0" applyAlignment="0" applyProtection="0"/>
    <xf numFmtId="0" fontId="93" fillId="64" borderId="0" applyNumberFormat="0" applyBorder="0" applyAlignment="0" applyProtection="0">
      <alignment vertical="center"/>
    </xf>
    <xf numFmtId="0" fontId="88" fillId="3" borderId="60" applyNumberFormat="0" applyAlignment="0" applyProtection="0">
      <alignment vertical="center"/>
    </xf>
    <xf numFmtId="176" fontId="4" fillId="0" borderId="0" applyFont="0" applyFill="0" applyBorder="0" applyAlignment="0" applyProtection="0"/>
    <xf numFmtId="43" fontId="4" fillId="0" borderId="0" applyFont="0" applyFill="0" applyBorder="0" applyAlignment="0" applyProtection="0"/>
    <xf numFmtId="176" fontId="0" fillId="0" borderId="0" applyFont="0" applyFill="0" applyBorder="0" applyAlignment="0" applyProtection="0">
      <alignment vertical="center"/>
    </xf>
    <xf numFmtId="0" fontId="87" fillId="48" borderId="57" applyNumberFormat="0" applyAlignment="0" applyProtection="0">
      <alignment vertical="center"/>
    </xf>
    <xf numFmtId="0" fontId="0" fillId="0" borderId="0">
      <alignment vertical="center"/>
    </xf>
    <xf numFmtId="0" fontId="74" fillId="66" borderId="0" applyNumberFormat="0" applyBorder="0" applyAlignment="0" applyProtection="0">
      <alignment vertical="center"/>
    </xf>
    <xf numFmtId="41" fontId="79" fillId="0" borderId="0" applyFont="0" applyFill="0" applyBorder="0" applyAlignment="0" applyProtection="0"/>
    <xf numFmtId="0" fontId="74" fillId="71" borderId="0" applyNumberFormat="0" applyBorder="0" applyAlignment="0" applyProtection="0">
      <alignment vertical="center"/>
    </xf>
    <xf numFmtId="0" fontId="4" fillId="53" borderId="56" applyNumberFormat="0" applyFont="0" applyAlignment="0" applyProtection="0">
      <alignment vertical="center"/>
    </xf>
    <xf numFmtId="0" fontId="77" fillId="60" borderId="0" applyNumberFormat="0" applyBorder="0" applyAlignment="0" applyProtection="0"/>
    <xf numFmtId="0" fontId="74" fillId="66" borderId="0" applyNumberFormat="0" applyBorder="0" applyAlignment="0" applyProtection="0">
      <alignment vertical="center"/>
    </xf>
    <xf numFmtId="0" fontId="88" fillId="3" borderId="60" applyNumberFormat="0" applyAlignment="0" applyProtection="0">
      <alignment vertical="center"/>
    </xf>
    <xf numFmtId="0" fontId="88" fillId="3" borderId="60" applyNumberFormat="0" applyAlignment="0" applyProtection="0">
      <alignment vertical="center"/>
    </xf>
    <xf numFmtId="0" fontId="39" fillId="0" borderId="0"/>
    <xf numFmtId="0" fontId="76" fillId="8" borderId="0" applyNumberFormat="0" applyBorder="0" applyAlignment="0" applyProtection="0">
      <alignment vertical="center"/>
    </xf>
    <xf numFmtId="0" fontId="74" fillId="68" borderId="0" applyNumberFormat="0" applyBorder="0" applyAlignment="0" applyProtection="0">
      <alignment vertical="center"/>
    </xf>
    <xf numFmtId="0" fontId="71" fillId="47" borderId="0" applyNumberFormat="0" applyBorder="0" applyAlignment="0" applyProtection="0">
      <alignment vertical="center"/>
    </xf>
    <xf numFmtId="0" fontId="77" fillId="59" borderId="0" applyNumberFormat="0" applyBorder="0" applyAlignment="0" applyProtection="0"/>
    <xf numFmtId="0" fontId="76" fillId="8" borderId="0" applyNumberFormat="0" applyBorder="0" applyAlignment="0" applyProtection="0">
      <alignment vertical="center"/>
    </xf>
    <xf numFmtId="0" fontId="87" fillId="48" borderId="57" applyNumberFormat="0" applyAlignment="0" applyProtection="0">
      <alignment vertical="center"/>
    </xf>
    <xf numFmtId="176" fontId="4" fillId="0" borderId="0" applyFont="0" applyFill="0" applyBorder="0" applyAlignment="0" applyProtection="0"/>
    <xf numFmtId="0" fontId="86" fillId="0" borderId="59" applyNumberFormat="0" applyFill="0" applyAlignment="0" applyProtection="0">
      <alignment vertical="center"/>
    </xf>
    <xf numFmtId="0" fontId="74" fillId="56" borderId="0" applyNumberFormat="0" applyBorder="0" applyAlignment="0" applyProtection="0">
      <alignment vertical="center"/>
    </xf>
    <xf numFmtId="0" fontId="74" fillId="70" borderId="0" applyNumberFormat="0" applyBorder="0" applyAlignment="0" applyProtection="0">
      <alignment vertical="center"/>
    </xf>
    <xf numFmtId="0" fontId="93" fillId="64" borderId="0" applyNumberFormat="0" applyBorder="0" applyAlignment="0" applyProtection="0">
      <alignment vertical="center"/>
    </xf>
    <xf numFmtId="0" fontId="74" fillId="71" borderId="0" applyNumberFormat="0" applyBorder="0" applyAlignment="0" applyProtection="0">
      <alignment vertical="center"/>
    </xf>
    <xf numFmtId="0" fontId="93" fillId="64" borderId="0" applyNumberFormat="0" applyBorder="0" applyAlignment="0" applyProtection="0">
      <alignment vertical="center"/>
    </xf>
    <xf numFmtId="0" fontId="88" fillId="3" borderId="60" applyNumberFormat="0" applyAlignment="0" applyProtection="0">
      <alignment vertical="center"/>
    </xf>
    <xf numFmtId="0" fontId="108" fillId="0" borderId="0" applyNumberFormat="0" applyFill="0" applyBorder="0" applyAlignment="0" applyProtection="0">
      <alignment vertical="center"/>
    </xf>
    <xf numFmtId="0" fontId="83" fillId="3" borderId="57" applyNumberFormat="0" applyAlignment="0" applyProtection="0">
      <alignment vertical="center"/>
    </xf>
    <xf numFmtId="43" fontId="4" fillId="0" borderId="0" applyFont="0" applyFill="0" applyBorder="0" applyAlignment="0" applyProtection="0">
      <alignment vertical="center"/>
    </xf>
    <xf numFmtId="0" fontId="0" fillId="0" borderId="0">
      <alignment vertical="center"/>
    </xf>
    <xf numFmtId="0" fontId="94" fillId="0" borderId="0" applyNumberFormat="0" applyFill="0" applyBorder="0" applyAlignment="0" applyProtection="0">
      <alignment vertical="center"/>
    </xf>
    <xf numFmtId="0" fontId="84" fillId="0" borderId="0" applyNumberFormat="0" applyFill="0" applyBorder="0" applyAlignment="0" applyProtection="0"/>
    <xf numFmtId="0" fontId="71" fillId="47" borderId="0" applyNumberFormat="0" applyBorder="0" applyAlignment="0" applyProtection="0">
      <alignment vertical="center"/>
    </xf>
    <xf numFmtId="0" fontId="79" fillId="0" borderId="0"/>
    <xf numFmtId="0" fontId="74" fillId="71" borderId="0" applyNumberFormat="0" applyBorder="0" applyAlignment="0" applyProtection="0">
      <alignment vertical="center"/>
    </xf>
    <xf numFmtId="0" fontId="88" fillId="3" borderId="60" applyNumberFormat="0" applyAlignment="0" applyProtection="0">
      <alignment vertical="center"/>
    </xf>
    <xf numFmtId="0" fontId="76" fillId="8" borderId="0" applyNumberFormat="0" applyBorder="0" applyAlignment="0" applyProtection="0">
      <alignment vertical="center"/>
    </xf>
    <xf numFmtId="0" fontId="86" fillId="0" borderId="59" applyNumberFormat="0" applyFill="0" applyAlignment="0" applyProtection="0">
      <alignment vertical="center"/>
    </xf>
    <xf numFmtId="176" fontId="4" fillId="0" borderId="0" applyFont="0" applyFill="0" applyBorder="0" applyAlignment="0" applyProtection="0">
      <alignment vertical="center"/>
    </xf>
    <xf numFmtId="0" fontId="0" fillId="0" borderId="0">
      <alignment vertical="center"/>
    </xf>
    <xf numFmtId="3" fontId="114" fillId="0" borderId="0" applyNumberFormat="0" applyFill="0" applyBorder="0" applyAlignment="0" applyProtection="0"/>
    <xf numFmtId="0" fontId="4" fillId="53" borderId="56" applyNumberFormat="0" applyFont="0" applyAlignment="0" applyProtection="0">
      <alignment vertical="center"/>
    </xf>
    <xf numFmtId="0" fontId="74" fillId="71" borderId="0" applyNumberFormat="0" applyBorder="0" applyAlignment="0" applyProtection="0">
      <alignment vertical="center"/>
    </xf>
    <xf numFmtId="43" fontId="4" fillId="0" borderId="0" applyFont="0" applyFill="0" applyBorder="0" applyAlignment="0" applyProtection="0"/>
    <xf numFmtId="0" fontId="87" fillId="48" borderId="57" applyNumberFormat="0" applyAlignment="0" applyProtection="0">
      <alignment vertical="center"/>
    </xf>
    <xf numFmtId="0" fontId="74" fillId="70" borderId="0" applyNumberFormat="0" applyBorder="0" applyAlignment="0" applyProtection="0">
      <alignment vertical="center"/>
    </xf>
    <xf numFmtId="0" fontId="86" fillId="0" borderId="59" applyNumberFormat="0" applyFill="0" applyAlignment="0" applyProtection="0">
      <alignment vertical="center"/>
    </xf>
    <xf numFmtId="0" fontId="74" fillId="43" borderId="0" applyNumberFormat="0" applyBorder="0" applyAlignment="0" applyProtection="0">
      <alignment vertical="center"/>
    </xf>
    <xf numFmtId="0" fontId="71" fillId="47" borderId="0" applyNumberFormat="0" applyBorder="0" applyAlignment="0" applyProtection="0">
      <alignment vertical="center"/>
    </xf>
    <xf numFmtId="0" fontId="71" fillId="41" borderId="0" applyNumberFormat="0" applyBorder="0" applyAlignment="0" applyProtection="0">
      <alignment vertical="center"/>
    </xf>
    <xf numFmtId="0" fontId="97" fillId="0" borderId="62" applyNumberFormat="0" applyFill="0" applyAlignment="0" applyProtection="0">
      <alignment vertical="center"/>
    </xf>
    <xf numFmtId="0" fontId="87" fillId="48" borderId="57" applyNumberFormat="0" applyAlignment="0" applyProtection="0">
      <alignment vertical="center"/>
    </xf>
    <xf numFmtId="0" fontId="81" fillId="0" borderId="0" applyNumberFormat="0" applyFill="0" applyBorder="0" applyAlignment="0" applyProtection="0">
      <alignment vertical="center"/>
    </xf>
    <xf numFmtId="0" fontId="74" fillId="68" borderId="0" applyNumberFormat="0" applyBorder="0" applyAlignment="0" applyProtection="0">
      <alignment vertical="center"/>
    </xf>
    <xf numFmtId="0" fontId="71" fillId="67" borderId="0" applyNumberFormat="0" applyBorder="0" applyAlignment="0" applyProtection="0">
      <alignment vertical="center"/>
    </xf>
    <xf numFmtId="0" fontId="77" fillId="60" borderId="0" applyNumberFormat="0" applyBorder="0" applyAlignment="0" applyProtection="0"/>
    <xf numFmtId="43" fontId="4" fillId="0" borderId="0" applyFont="0" applyFill="0" applyBorder="0" applyAlignment="0" applyProtection="0">
      <alignment vertical="center"/>
    </xf>
    <xf numFmtId="0" fontId="74" fillId="70" borderId="0" applyNumberFormat="0" applyBorder="0" applyAlignment="0" applyProtection="0">
      <alignment vertical="center"/>
    </xf>
    <xf numFmtId="43" fontId="79" fillId="0" borderId="0" applyFont="0" applyFill="0" applyBorder="0" applyAlignment="0" applyProtection="0"/>
    <xf numFmtId="0" fontId="88" fillId="3" borderId="60" applyNumberFormat="0" applyAlignment="0" applyProtection="0">
      <alignment vertical="center"/>
    </xf>
    <xf numFmtId="176" fontId="4" fillId="0" borderId="0" applyFont="0" applyFill="0" applyBorder="0" applyAlignment="0" applyProtection="0">
      <alignment vertical="center"/>
    </xf>
    <xf numFmtId="0" fontId="74" fillId="43" borderId="0" applyNumberFormat="0" applyBorder="0" applyAlignment="0" applyProtection="0">
      <alignment vertical="center"/>
    </xf>
    <xf numFmtId="0" fontId="74" fillId="71" borderId="0" applyNumberFormat="0" applyBorder="0" applyAlignment="0" applyProtection="0">
      <alignment vertical="center"/>
    </xf>
    <xf numFmtId="0" fontId="74" fillId="68" borderId="0" applyNumberFormat="0" applyBorder="0" applyAlignment="0" applyProtection="0">
      <alignment vertical="center"/>
    </xf>
    <xf numFmtId="0" fontId="76" fillId="8" borderId="0" applyNumberFormat="0" applyBorder="0" applyAlignment="0" applyProtection="0">
      <alignment vertical="center"/>
    </xf>
    <xf numFmtId="0" fontId="4" fillId="53" borderId="56" applyNumberFormat="0" applyFont="0" applyAlignment="0" applyProtection="0">
      <alignment vertical="center"/>
    </xf>
    <xf numFmtId="0" fontId="74" fillId="66" borderId="0" applyNumberFormat="0" applyBorder="0" applyAlignment="0" applyProtection="0">
      <alignment vertical="center"/>
    </xf>
    <xf numFmtId="0" fontId="77" fillId="59" borderId="0" applyNumberFormat="0" applyBorder="0" applyAlignment="0" applyProtection="0"/>
    <xf numFmtId="0" fontId="74" fillId="56" borderId="0" applyNumberFormat="0" applyBorder="0" applyAlignment="0" applyProtection="0">
      <alignment vertical="center"/>
    </xf>
    <xf numFmtId="0" fontId="74" fillId="71" borderId="0" applyNumberFormat="0" applyBorder="0" applyAlignment="0" applyProtection="0">
      <alignment vertical="center"/>
    </xf>
    <xf numFmtId="0" fontId="71" fillId="68" borderId="0" applyNumberFormat="0" applyBorder="0" applyAlignment="0" applyProtection="0">
      <alignment vertical="center"/>
    </xf>
    <xf numFmtId="0" fontId="90" fillId="0" borderId="0">
      <protection locked="0"/>
    </xf>
    <xf numFmtId="0" fontId="105" fillId="78" borderId="0" applyNumberFormat="0" applyBorder="0" applyAlignment="0" applyProtection="0"/>
    <xf numFmtId="43" fontId="4" fillId="0" borderId="0" applyFont="0" applyFill="0" applyBorder="0" applyAlignment="0" applyProtection="0"/>
    <xf numFmtId="0" fontId="86" fillId="0" borderId="59" applyNumberFormat="0" applyFill="0" applyAlignment="0" applyProtection="0">
      <alignment vertical="center"/>
    </xf>
    <xf numFmtId="0" fontId="105" fillId="73" borderId="0" applyNumberFormat="0" applyBorder="0" applyAlignment="0" applyProtection="0"/>
    <xf numFmtId="0" fontId="86" fillId="0" borderId="59" applyNumberFormat="0" applyFill="0" applyAlignment="0" applyProtection="0">
      <alignment vertical="center"/>
    </xf>
    <xf numFmtId="0" fontId="83" fillId="3" borderId="57" applyNumberFormat="0" applyAlignment="0" applyProtection="0">
      <alignment vertical="center"/>
    </xf>
    <xf numFmtId="0" fontId="88" fillId="3" borderId="60" applyNumberFormat="0" applyAlignment="0" applyProtection="0">
      <alignment vertical="center"/>
    </xf>
    <xf numFmtId="0" fontId="79" fillId="0" borderId="0"/>
    <xf numFmtId="43" fontId="4" fillId="0" borderId="0" applyFont="0" applyFill="0" applyBorder="0" applyAlignment="0" applyProtection="0"/>
    <xf numFmtId="0" fontId="0" fillId="0" borderId="0">
      <alignment vertical="center"/>
    </xf>
    <xf numFmtId="0" fontId="74" fillId="66" borderId="0" applyNumberFormat="0" applyBorder="0" applyAlignment="0" applyProtection="0">
      <alignment vertical="center"/>
    </xf>
    <xf numFmtId="0" fontId="74" fillId="54" borderId="0" applyNumberFormat="0" applyBorder="0" applyAlignment="0" applyProtection="0">
      <alignment vertical="center"/>
    </xf>
    <xf numFmtId="0" fontId="87" fillId="48" borderId="57" applyNumberFormat="0" applyAlignment="0" applyProtection="0">
      <alignment vertical="center"/>
    </xf>
    <xf numFmtId="0" fontId="74" fillId="71" borderId="0" applyNumberFormat="0" applyBorder="0" applyAlignment="0" applyProtection="0">
      <alignment vertical="center"/>
    </xf>
    <xf numFmtId="0" fontId="71" fillId="67" borderId="0" applyNumberFormat="0" applyBorder="0" applyAlignment="0" applyProtection="0">
      <alignment vertical="center"/>
    </xf>
    <xf numFmtId="0" fontId="74" fillId="43" borderId="0" applyNumberFormat="0" applyBorder="0" applyAlignment="0" applyProtection="0">
      <alignment vertical="center"/>
    </xf>
    <xf numFmtId="43" fontId="4" fillId="0" borderId="0" applyFont="0" applyFill="0" applyBorder="0" applyAlignment="0" applyProtection="0"/>
    <xf numFmtId="0" fontId="86" fillId="0" borderId="59" applyNumberFormat="0" applyFill="0" applyAlignment="0" applyProtection="0">
      <alignment vertical="center"/>
    </xf>
    <xf numFmtId="49" fontId="79" fillId="0" borderId="0" applyFont="0" applyFill="0" applyBorder="0" applyAlignment="0" applyProtection="0"/>
    <xf numFmtId="0" fontId="88" fillId="3" borderId="60" applyNumberFormat="0" applyAlignment="0" applyProtection="0">
      <alignment vertical="center"/>
    </xf>
    <xf numFmtId="0" fontId="88" fillId="3" borderId="60" applyNumberFormat="0" applyAlignment="0" applyProtection="0">
      <alignment vertical="center"/>
    </xf>
    <xf numFmtId="0" fontId="85" fillId="57" borderId="58" applyNumberFormat="0" applyAlignment="0" applyProtection="0">
      <alignment vertical="center"/>
    </xf>
    <xf numFmtId="0" fontId="86" fillId="0" borderId="59" applyNumberFormat="0" applyFill="0" applyAlignment="0" applyProtection="0">
      <alignment vertical="center"/>
    </xf>
    <xf numFmtId="0" fontId="88" fillId="3" borderId="60" applyNumberFormat="0" applyAlignment="0" applyProtection="0">
      <alignment vertical="center"/>
    </xf>
    <xf numFmtId="0" fontId="105" fillId="77" borderId="0" applyNumberFormat="0" applyBorder="0" applyAlignment="0" applyProtection="0"/>
    <xf numFmtId="0" fontId="90" fillId="0" borderId="0"/>
    <xf numFmtId="0" fontId="87" fillId="48" borderId="57" applyNumberFormat="0" applyAlignment="0" applyProtection="0">
      <alignment vertical="center"/>
    </xf>
    <xf numFmtId="0" fontId="88" fillId="3" borderId="60" applyNumberFormat="0" applyAlignment="0" applyProtection="0">
      <alignment vertical="center"/>
    </xf>
    <xf numFmtId="0" fontId="74" fillId="56" borderId="0" applyNumberFormat="0" applyBorder="0" applyAlignment="0" applyProtection="0">
      <alignment vertical="center"/>
    </xf>
    <xf numFmtId="0" fontId="88" fillId="3" borderId="60" applyNumberFormat="0" applyAlignment="0" applyProtection="0">
      <alignment vertical="center"/>
    </xf>
    <xf numFmtId="0" fontId="71" fillId="68" borderId="0" applyNumberFormat="0" applyBorder="0" applyAlignment="0" applyProtection="0">
      <alignment vertical="center"/>
    </xf>
    <xf numFmtId="0" fontId="93" fillId="64" borderId="0" applyNumberFormat="0" applyBorder="0" applyAlignment="0" applyProtection="0">
      <alignment vertical="center"/>
    </xf>
    <xf numFmtId="0" fontId="88" fillId="3" borderId="60" applyNumberFormat="0" applyAlignment="0" applyProtection="0">
      <alignment vertical="center"/>
    </xf>
    <xf numFmtId="0" fontId="115" fillId="0" borderId="0"/>
    <xf numFmtId="0" fontId="77" fillId="62" borderId="0" applyNumberFormat="0" applyBorder="0" applyAlignment="0" applyProtection="0"/>
    <xf numFmtId="0" fontId="74" fillId="70" borderId="0" applyNumberFormat="0" applyBorder="0" applyAlignment="0" applyProtection="0">
      <alignment vertical="center"/>
    </xf>
    <xf numFmtId="176" fontId="4" fillId="0" borderId="0" applyFont="0" applyFill="0" applyBorder="0" applyAlignment="0" applyProtection="0">
      <alignment vertical="center"/>
    </xf>
    <xf numFmtId="0" fontId="71" fillId="47" borderId="0" applyNumberFormat="0" applyBorder="0" applyAlignment="0" applyProtection="0">
      <alignment vertical="center"/>
    </xf>
    <xf numFmtId="0" fontId="74" fillId="46" borderId="0" applyNumberFormat="0" applyBorder="0" applyAlignment="0" applyProtection="0">
      <alignment vertical="center"/>
    </xf>
    <xf numFmtId="0" fontId="76" fillId="8" borderId="0" applyNumberFormat="0" applyBorder="0" applyAlignment="0" applyProtection="0">
      <alignment vertical="center"/>
    </xf>
    <xf numFmtId="0" fontId="74" fillId="66" borderId="0" applyNumberFormat="0" applyBorder="0" applyAlignment="0" applyProtection="0">
      <alignment vertical="center"/>
    </xf>
    <xf numFmtId="43" fontId="4" fillId="0" borderId="0" applyFont="0" applyFill="0" applyBorder="0" applyAlignment="0" applyProtection="0">
      <alignment vertical="center"/>
    </xf>
    <xf numFmtId="0" fontId="74" fillId="56" borderId="0" applyNumberFormat="0" applyBorder="0" applyAlignment="0" applyProtection="0">
      <alignment vertical="center"/>
    </xf>
    <xf numFmtId="0" fontId="74" fillId="56" borderId="0" applyNumberFormat="0" applyBorder="0" applyAlignment="0" applyProtection="0">
      <alignment vertical="center"/>
    </xf>
    <xf numFmtId="0" fontId="74" fillId="56" borderId="0" applyNumberFormat="0" applyBorder="0" applyAlignment="0" applyProtection="0">
      <alignment vertical="center"/>
    </xf>
    <xf numFmtId="0" fontId="74" fillId="56" borderId="0" applyNumberFormat="0" applyBorder="0" applyAlignment="0" applyProtection="0">
      <alignment vertical="center"/>
    </xf>
    <xf numFmtId="0" fontId="4" fillId="0" borderId="0"/>
    <xf numFmtId="0" fontId="74" fillId="71" borderId="0" applyNumberFormat="0" applyBorder="0" applyAlignment="0" applyProtection="0">
      <alignment vertical="center"/>
    </xf>
    <xf numFmtId="0" fontId="105" fillId="78" borderId="0" applyNumberFormat="0" applyBorder="0" applyAlignment="0" applyProtection="0"/>
    <xf numFmtId="0" fontId="0" fillId="0" borderId="0">
      <alignment vertical="center"/>
    </xf>
    <xf numFmtId="0" fontId="71" fillId="2" borderId="0" applyNumberFormat="0" applyBorder="0" applyAlignment="0" applyProtection="0">
      <alignment vertical="center"/>
    </xf>
    <xf numFmtId="0" fontId="4" fillId="53" borderId="56" applyNumberFormat="0" applyFont="0" applyAlignment="0" applyProtection="0">
      <alignment vertical="center"/>
    </xf>
    <xf numFmtId="0" fontId="105" fillId="73" borderId="0" applyNumberFormat="0" applyBorder="0" applyAlignment="0" applyProtection="0"/>
    <xf numFmtId="176" fontId="0" fillId="0" borderId="0" applyFont="0" applyFill="0" applyBorder="0" applyAlignment="0" applyProtection="0">
      <alignment vertical="center"/>
    </xf>
    <xf numFmtId="43" fontId="0" fillId="0" borderId="0" applyFont="0" applyFill="0" applyBorder="0" applyAlignment="0" applyProtection="0">
      <alignment vertical="center"/>
    </xf>
    <xf numFmtId="0" fontId="76" fillId="8" borderId="0" applyNumberFormat="0" applyBorder="0" applyAlignment="0" applyProtection="0">
      <alignment vertical="center"/>
    </xf>
    <xf numFmtId="0" fontId="76" fillId="8" borderId="0" applyNumberFormat="0" applyBorder="0" applyAlignment="0" applyProtection="0">
      <alignment vertical="center"/>
    </xf>
    <xf numFmtId="0" fontId="76"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4" fillId="66" borderId="0" applyNumberFormat="0" applyBorder="0" applyAlignment="0" applyProtection="0">
      <alignment vertical="center"/>
    </xf>
    <xf numFmtId="0" fontId="77" fillId="62" borderId="0" applyNumberFormat="0" applyBorder="0" applyAlignment="0" applyProtection="0"/>
    <xf numFmtId="0" fontId="71" fillId="41" borderId="0" applyNumberFormat="0" applyBorder="0" applyAlignment="0" applyProtection="0">
      <alignment vertical="center"/>
    </xf>
    <xf numFmtId="0" fontId="0" fillId="0" borderId="0">
      <alignment vertical="center"/>
    </xf>
    <xf numFmtId="0" fontId="95" fillId="0" borderId="6" applyNumberFormat="0" applyFill="0" applyProtection="0">
      <alignment horizontal="left"/>
    </xf>
    <xf numFmtId="0" fontId="0" fillId="0" borderId="0">
      <alignment vertical="center"/>
    </xf>
    <xf numFmtId="0" fontId="108" fillId="0" borderId="0" applyNumberFormat="0" applyFill="0" applyBorder="0" applyAlignment="0" applyProtection="0">
      <alignment vertical="center"/>
    </xf>
    <xf numFmtId="0" fontId="0" fillId="0" borderId="0">
      <alignment vertical="center"/>
    </xf>
    <xf numFmtId="0" fontId="74" fillId="68" borderId="0" applyNumberFormat="0" applyBorder="0" applyAlignment="0" applyProtection="0">
      <alignment vertical="center"/>
    </xf>
    <xf numFmtId="0" fontId="108" fillId="0" borderId="0" applyNumberFormat="0" applyFill="0" applyBorder="0" applyAlignment="0" applyProtection="0">
      <alignment vertical="center"/>
    </xf>
    <xf numFmtId="0" fontId="0" fillId="0" borderId="0">
      <alignment vertical="center"/>
    </xf>
    <xf numFmtId="176" fontId="4" fillId="0" borderId="0" applyFont="0" applyFill="0" applyBorder="0" applyAlignment="0" applyProtection="0"/>
    <xf numFmtId="0" fontId="0" fillId="0" borderId="0">
      <alignment vertical="center"/>
    </xf>
    <xf numFmtId="0" fontId="0" fillId="0" borderId="0">
      <alignment vertical="center"/>
    </xf>
    <xf numFmtId="0" fontId="74" fillId="46" borderId="0" applyNumberFormat="0" applyBorder="0" applyAlignment="0" applyProtection="0">
      <alignment vertical="center"/>
    </xf>
    <xf numFmtId="0" fontId="94" fillId="0" borderId="63" applyNumberFormat="0" applyFill="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4" fillId="56" borderId="0" applyNumberFormat="0" applyBorder="0" applyAlignment="0" applyProtection="0">
      <alignment vertical="center"/>
    </xf>
    <xf numFmtId="0" fontId="83" fillId="3" borderId="57" applyNumberFormat="0" applyAlignment="0" applyProtection="0">
      <alignment vertical="center"/>
    </xf>
    <xf numFmtId="0" fontId="0" fillId="0" borderId="0">
      <alignment vertical="center"/>
    </xf>
    <xf numFmtId="0" fontId="83" fillId="3" borderId="57" applyNumberFormat="0" applyAlignment="0" applyProtection="0">
      <alignment vertical="center"/>
    </xf>
    <xf numFmtId="0" fontId="0" fillId="0" borderId="0">
      <alignment vertical="center"/>
    </xf>
    <xf numFmtId="0" fontId="74" fillId="68" borderId="0" applyNumberFormat="0" applyBorder="0" applyAlignment="0" applyProtection="0">
      <alignment vertical="center"/>
    </xf>
    <xf numFmtId="43" fontId="4" fillId="0" borderId="0" applyFont="0" applyFill="0" applyBorder="0" applyAlignment="0" applyProtection="0">
      <alignment vertical="center"/>
    </xf>
    <xf numFmtId="0" fontId="0" fillId="0" borderId="0">
      <alignment vertical="center"/>
    </xf>
    <xf numFmtId="0" fontId="0" fillId="0" borderId="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0" fontId="74" fillId="69" borderId="0" applyNumberFormat="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0" fontId="4" fillId="0" borderId="0"/>
    <xf numFmtId="176" fontId="4" fillId="0" borderId="0" applyFont="0" applyFill="0" applyBorder="0" applyAlignment="0" applyProtection="0">
      <alignment vertical="center"/>
    </xf>
    <xf numFmtId="0" fontId="0" fillId="0" borderId="0">
      <alignment vertical="center"/>
    </xf>
    <xf numFmtId="0" fontId="108" fillId="0" borderId="0" applyNumberFormat="0" applyFill="0" applyBorder="0" applyAlignment="0" applyProtection="0">
      <alignment vertical="center"/>
    </xf>
    <xf numFmtId="43" fontId="4" fillId="0" borderId="0" applyFont="0" applyFill="0" applyBorder="0" applyAlignment="0" applyProtection="0">
      <alignment vertical="center"/>
    </xf>
    <xf numFmtId="0" fontId="0" fillId="0" borderId="0">
      <alignment vertical="center"/>
    </xf>
    <xf numFmtId="43" fontId="4"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3" fillId="3" borderId="57" applyNumberFormat="0" applyAlignment="0" applyProtection="0">
      <alignment vertical="center"/>
    </xf>
    <xf numFmtId="0" fontId="74" fillId="68" borderId="0" applyNumberFormat="0" applyBorder="0" applyAlignment="0" applyProtection="0">
      <alignment vertical="center"/>
    </xf>
    <xf numFmtId="0" fontId="74" fillId="66" borderId="0" applyNumberFormat="0" applyBorder="0" applyAlignment="0" applyProtection="0">
      <alignment vertical="center"/>
    </xf>
    <xf numFmtId="0" fontId="81" fillId="0" borderId="0" applyNumberFormat="0" applyFill="0" applyBorder="0" applyAlignment="0" applyProtection="0">
      <alignment vertical="center"/>
    </xf>
    <xf numFmtId="0" fontId="77" fillId="58" borderId="0" applyNumberFormat="0" applyBorder="0" applyAlignment="0" applyProtection="0"/>
    <xf numFmtId="0" fontId="0" fillId="0" borderId="0">
      <alignment vertical="center"/>
    </xf>
    <xf numFmtId="0" fontId="77" fillId="58" borderId="0" applyNumberFormat="0" applyBorder="0" applyAlignment="0" applyProtection="0"/>
    <xf numFmtId="0" fontId="77" fillId="58" borderId="0" applyNumberFormat="0" applyBorder="0" applyAlignment="0" applyProtection="0"/>
    <xf numFmtId="0" fontId="0" fillId="0" borderId="0">
      <alignment vertical="center"/>
    </xf>
    <xf numFmtId="0" fontId="78" fillId="55" borderId="0" applyNumberFormat="0" applyBorder="0" applyAlignment="0" applyProtection="0"/>
    <xf numFmtId="0" fontId="77" fillId="44" borderId="0" applyNumberFormat="0" applyBorder="0" applyAlignment="0" applyProtection="0"/>
    <xf numFmtId="0" fontId="4" fillId="53" borderId="56" applyNumberFormat="0" applyFont="0" applyAlignment="0" applyProtection="0">
      <alignment vertical="center"/>
    </xf>
    <xf numFmtId="0" fontId="71" fillId="8" borderId="0" applyNumberFormat="0" applyBorder="0" applyAlignment="0" applyProtection="0">
      <alignment vertical="center"/>
    </xf>
    <xf numFmtId="9" fontId="4" fillId="0" borderId="0" applyFont="0" applyFill="0" applyBorder="0" applyAlignment="0" applyProtection="0">
      <alignment vertical="center"/>
    </xf>
    <xf numFmtId="190" fontId="79" fillId="0" borderId="0" applyFont="0" applyFill="0" applyProtection="0"/>
    <xf numFmtId="43" fontId="4" fillId="0" borderId="0" applyFont="0" applyFill="0" applyBorder="0" applyAlignment="0" applyProtection="0"/>
    <xf numFmtId="0" fontId="100" fillId="0" borderId="0" applyNumberFormat="0" applyFill="0" applyBorder="0" applyAlignment="0" applyProtection="0">
      <alignment vertical="center"/>
    </xf>
    <xf numFmtId="0" fontId="82" fillId="4" borderId="0" applyNumberFormat="0" applyBorder="0" applyAlignment="0" applyProtection="0">
      <alignment vertical="center"/>
    </xf>
    <xf numFmtId="0" fontId="74" fillId="66" borderId="0" applyNumberFormat="0" applyBorder="0" applyAlignment="0" applyProtection="0">
      <alignment vertical="center"/>
    </xf>
    <xf numFmtId="0" fontId="74" fillId="66" borderId="0" applyNumberFormat="0" applyBorder="0" applyAlignment="0" applyProtection="0">
      <alignment vertical="center"/>
    </xf>
    <xf numFmtId="9" fontId="0" fillId="0" borderId="0" applyFont="0" applyFill="0" applyBorder="0" applyAlignment="0" applyProtection="0">
      <alignment vertical="center"/>
    </xf>
    <xf numFmtId="0" fontId="74" fillId="66" borderId="0" applyNumberFormat="0" applyBorder="0" applyAlignment="0" applyProtection="0">
      <alignment vertical="center"/>
    </xf>
    <xf numFmtId="0" fontId="71" fillId="48" borderId="0" applyNumberFormat="0" applyBorder="0" applyAlignment="0" applyProtection="0">
      <alignment vertical="center"/>
    </xf>
    <xf numFmtId="0" fontId="81"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82" fillId="4" borderId="0" applyNumberFormat="0" applyBorder="0" applyAlignment="0" applyProtection="0">
      <alignment vertical="center"/>
    </xf>
    <xf numFmtId="43" fontId="4" fillId="0" borderId="0" applyFont="0" applyFill="0" applyBorder="0" applyAlignment="0" applyProtection="0"/>
    <xf numFmtId="0" fontId="74" fillId="68" borderId="0" applyNumberFormat="0" applyBorder="0" applyAlignment="0" applyProtection="0">
      <alignment vertical="center"/>
    </xf>
    <xf numFmtId="0" fontId="74" fillId="46" borderId="0" applyNumberFormat="0" applyBorder="0" applyAlignment="0" applyProtection="0">
      <alignment vertical="center"/>
    </xf>
    <xf numFmtId="0" fontId="74" fillId="56" borderId="0" applyNumberFormat="0" applyBorder="0" applyAlignment="0" applyProtection="0">
      <alignment vertical="center"/>
    </xf>
    <xf numFmtId="0" fontId="74" fillId="68" borderId="0" applyNumberFormat="0" applyBorder="0" applyAlignment="0" applyProtection="0">
      <alignment vertical="center"/>
    </xf>
    <xf numFmtId="0" fontId="74" fillId="50" borderId="0" applyNumberFormat="0" applyBorder="0" applyAlignment="0" applyProtection="0">
      <alignment vertical="center"/>
    </xf>
    <xf numFmtId="0" fontId="88" fillId="3" borderId="60" applyNumberFormat="0" applyAlignment="0" applyProtection="0">
      <alignment vertical="center"/>
    </xf>
    <xf numFmtId="0" fontId="71" fillId="47" borderId="0" applyNumberFormat="0" applyBorder="0" applyAlignment="0" applyProtection="0">
      <alignment vertical="center"/>
    </xf>
    <xf numFmtId="0" fontId="39" fillId="0" borderId="0"/>
    <xf numFmtId="0" fontId="74" fillId="50" borderId="0" applyNumberFormat="0" applyBorder="0" applyAlignment="0" applyProtection="0">
      <alignment vertical="center"/>
    </xf>
    <xf numFmtId="0" fontId="74" fillId="50" borderId="0" applyNumberFormat="0" applyBorder="0" applyAlignment="0" applyProtection="0">
      <alignment vertical="center"/>
    </xf>
    <xf numFmtId="0" fontId="74" fillId="46" borderId="0" applyNumberFormat="0" applyBorder="0" applyAlignment="0" applyProtection="0">
      <alignment vertical="center"/>
    </xf>
    <xf numFmtId="0" fontId="74" fillId="71" borderId="0" applyNumberFormat="0" applyBorder="0" applyAlignment="0" applyProtection="0">
      <alignment vertical="center"/>
    </xf>
    <xf numFmtId="0" fontId="74" fillId="50" borderId="0" applyNumberFormat="0" applyBorder="0" applyAlignment="0" applyProtection="0">
      <alignment vertical="center"/>
    </xf>
    <xf numFmtId="0" fontId="71" fillId="47" borderId="0" applyNumberFormat="0" applyBorder="0" applyAlignment="0" applyProtection="0">
      <alignment vertical="center"/>
    </xf>
    <xf numFmtId="0" fontId="74" fillId="69" borderId="0" applyNumberFormat="0" applyBorder="0" applyAlignment="0" applyProtection="0">
      <alignment vertical="center"/>
    </xf>
    <xf numFmtId="0" fontId="71" fillId="41" borderId="0" applyNumberFormat="0" applyBorder="0" applyAlignment="0" applyProtection="0">
      <alignment vertical="center"/>
    </xf>
    <xf numFmtId="0" fontId="78" fillId="44" borderId="0" applyNumberFormat="0" applyBorder="0" applyAlignment="0" applyProtection="0"/>
    <xf numFmtId="0" fontId="74" fillId="69" borderId="0" applyNumberFormat="0" applyBorder="0" applyAlignment="0" applyProtection="0">
      <alignment vertical="center"/>
    </xf>
    <xf numFmtId="0" fontId="4" fillId="53" borderId="56" applyNumberFormat="0" applyFont="0" applyAlignment="0" applyProtection="0">
      <alignment vertical="center"/>
    </xf>
    <xf numFmtId="191" fontId="96" fillId="0" borderId="0"/>
    <xf numFmtId="0" fontId="74" fillId="69" borderId="0" applyNumberFormat="0" applyBorder="0" applyAlignment="0" applyProtection="0">
      <alignment vertical="center"/>
    </xf>
    <xf numFmtId="0" fontId="76" fillId="8" borderId="0" applyNumberFormat="0" applyBorder="0" applyAlignment="0" applyProtection="0">
      <alignment vertical="center"/>
    </xf>
    <xf numFmtId="0" fontId="81" fillId="0" borderId="0" applyNumberFormat="0" applyFill="0" applyBorder="0" applyAlignment="0" applyProtection="0">
      <alignment vertical="center"/>
    </xf>
    <xf numFmtId="0" fontId="74" fillId="50" borderId="0" applyNumberFormat="0" applyBorder="0" applyAlignment="0" applyProtection="0">
      <alignment vertical="center"/>
    </xf>
    <xf numFmtId="0" fontId="71" fillId="47" borderId="0" applyNumberFormat="0" applyBorder="0" applyAlignment="0" applyProtection="0">
      <alignment vertical="center"/>
    </xf>
    <xf numFmtId="0" fontId="74" fillId="50" borderId="0" applyNumberFormat="0" applyBorder="0" applyAlignment="0" applyProtection="0">
      <alignment vertical="center"/>
    </xf>
    <xf numFmtId="0" fontId="77" fillId="60" borderId="0" applyNumberFormat="0" applyBorder="0" applyAlignment="0" applyProtection="0"/>
    <xf numFmtId="0" fontId="79" fillId="0" borderId="0"/>
    <xf numFmtId="0" fontId="71" fillId="2" borderId="0" applyNumberFormat="0" applyBorder="0" applyAlignment="0" applyProtection="0">
      <alignment vertical="center"/>
    </xf>
    <xf numFmtId="0" fontId="0" fillId="0" borderId="0">
      <alignment vertical="center"/>
    </xf>
    <xf numFmtId="0" fontId="74" fillId="50" borderId="0" applyNumberFormat="0" applyBorder="0" applyAlignment="0" applyProtection="0">
      <alignment vertical="center"/>
    </xf>
    <xf numFmtId="9" fontId="4" fillId="0" borderId="0" applyFont="0" applyFill="0" applyBorder="0" applyAlignment="0" applyProtection="0"/>
    <xf numFmtId="0" fontId="108" fillId="0" borderId="0" applyNumberFormat="0" applyFill="0" applyBorder="0" applyAlignment="0" applyProtection="0">
      <alignment vertical="center"/>
    </xf>
    <xf numFmtId="0" fontId="74" fillId="50" borderId="0" applyNumberFormat="0" applyBorder="0" applyAlignment="0" applyProtection="0">
      <alignment vertical="center"/>
    </xf>
    <xf numFmtId="0" fontId="71" fillId="67" borderId="0" applyNumberFormat="0" applyBorder="0" applyAlignment="0" applyProtection="0">
      <alignment vertical="center"/>
    </xf>
    <xf numFmtId="9" fontId="4" fillId="0" borderId="0" applyFont="0" applyFill="0" applyBorder="0" applyAlignment="0" applyProtection="0"/>
    <xf numFmtId="0" fontId="71" fillId="67" borderId="0" applyNumberFormat="0" applyBorder="0" applyAlignment="0" applyProtection="0">
      <alignment vertical="center"/>
    </xf>
    <xf numFmtId="176" fontId="4" fillId="0" borderId="0" applyFont="0" applyFill="0" applyBorder="0" applyAlignment="0" applyProtection="0">
      <alignment vertical="center"/>
    </xf>
    <xf numFmtId="0" fontId="74" fillId="69" borderId="0" applyNumberFormat="0" applyBorder="0" applyAlignment="0" applyProtection="0">
      <alignment vertical="center"/>
    </xf>
    <xf numFmtId="0" fontId="71" fillId="41" borderId="0" applyNumberFormat="0" applyBorder="0" applyAlignment="0" applyProtection="0">
      <alignment vertical="center"/>
    </xf>
    <xf numFmtId="0" fontId="71" fillId="47" borderId="0" applyNumberFormat="0" applyBorder="0" applyAlignment="0" applyProtection="0">
      <alignment vertical="center"/>
    </xf>
    <xf numFmtId="0" fontId="71" fillId="41" borderId="0" applyNumberFormat="0" applyBorder="0" applyAlignment="0" applyProtection="0">
      <alignment vertical="center"/>
    </xf>
    <xf numFmtId="0" fontId="4" fillId="0" borderId="0"/>
    <xf numFmtId="0" fontId="71" fillId="41" borderId="0" applyNumberFormat="0" applyBorder="0" applyAlignment="0" applyProtection="0">
      <alignment vertical="center"/>
    </xf>
    <xf numFmtId="0" fontId="74" fillId="69" borderId="0" applyNumberFormat="0" applyBorder="0" applyAlignment="0" applyProtection="0">
      <alignment vertical="center"/>
    </xf>
    <xf numFmtId="0" fontId="71" fillId="41" borderId="0" applyNumberFormat="0" applyBorder="0" applyAlignment="0" applyProtection="0">
      <alignment vertical="center"/>
    </xf>
    <xf numFmtId="0" fontId="78" fillId="51" borderId="0" applyNumberFormat="0" applyBorder="0" applyAlignment="0" applyProtection="0"/>
    <xf numFmtId="0" fontId="71" fillId="67" borderId="0" applyNumberFormat="0" applyBorder="0" applyAlignment="0" applyProtection="0">
      <alignment vertical="center"/>
    </xf>
    <xf numFmtId="0" fontId="112" fillId="0" borderId="21">
      <alignment horizontal="left" vertical="center"/>
    </xf>
    <xf numFmtId="0" fontId="71" fillId="61" borderId="0" applyNumberFormat="0" applyBorder="0" applyAlignment="0" applyProtection="0">
      <alignment vertical="center"/>
    </xf>
    <xf numFmtId="0" fontId="77" fillId="60" borderId="0" applyNumberFormat="0" applyBorder="0" applyAlignment="0" applyProtection="0"/>
    <xf numFmtId="0" fontId="78" fillId="55" borderId="0" applyNumberFormat="0" applyBorder="0" applyAlignment="0" applyProtection="0"/>
    <xf numFmtId="0" fontId="71" fillId="41" borderId="0" applyNumberFormat="0" applyBorder="0" applyAlignment="0" applyProtection="0">
      <alignment vertical="center"/>
    </xf>
    <xf numFmtId="0" fontId="94" fillId="0" borderId="63" applyNumberFormat="0" applyFill="0" applyAlignment="0" applyProtection="0">
      <alignment vertical="center"/>
    </xf>
    <xf numFmtId="0" fontId="71" fillId="68" borderId="0" applyNumberFormat="0" applyBorder="0" applyAlignment="0" applyProtection="0">
      <alignment vertical="center"/>
    </xf>
    <xf numFmtId="0" fontId="4" fillId="0" borderId="0">
      <alignment vertical="center"/>
    </xf>
    <xf numFmtId="0" fontId="74" fillId="68" borderId="0" applyNumberFormat="0" applyBorder="0" applyAlignment="0" applyProtection="0">
      <alignment vertical="center"/>
    </xf>
    <xf numFmtId="0" fontId="71" fillId="68" borderId="0" applyNumberFormat="0" applyBorder="0" applyAlignment="0" applyProtection="0">
      <alignment vertical="center"/>
    </xf>
    <xf numFmtId="0" fontId="77" fillId="60" borderId="0" applyNumberFormat="0" applyBorder="0" applyAlignment="0" applyProtection="0"/>
    <xf numFmtId="0" fontId="4" fillId="0" borderId="0">
      <alignment vertical="center"/>
    </xf>
    <xf numFmtId="0" fontId="83" fillId="3" borderId="57" applyNumberFormat="0" applyAlignment="0" applyProtection="0">
      <alignment vertical="center"/>
    </xf>
    <xf numFmtId="0" fontId="0" fillId="0" borderId="0">
      <alignment vertical="center"/>
    </xf>
    <xf numFmtId="0" fontId="71" fillId="68" borderId="0" applyNumberFormat="0" applyBorder="0" applyAlignment="0" applyProtection="0">
      <alignment vertical="center"/>
    </xf>
    <xf numFmtId="0" fontId="0" fillId="0" borderId="0">
      <alignment vertical="center"/>
    </xf>
    <xf numFmtId="0" fontId="84" fillId="0" borderId="0" applyNumberFormat="0" applyFill="0" applyBorder="0" applyAlignment="0" applyProtection="0"/>
    <xf numFmtId="0" fontId="4" fillId="53" borderId="56" applyNumberFormat="0" applyFont="0" applyAlignment="0" applyProtection="0">
      <alignment vertical="center"/>
    </xf>
    <xf numFmtId="0" fontId="71" fillId="4" borderId="0" applyNumberFormat="0" applyBorder="0" applyAlignment="0" applyProtection="0">
      <alignment vertical="center"/>
    </xf>
    <xf numFmtId="0" fontId="71" fillId="41" borderId="0" applyNumberFormat="0" applyBorder="0" applyAlignment="0" applyProtection="0">
      <alignment vertical="center"/>
    </xf>
    <xf numFmtId="0" fontId="77" fillId="60" borderId="0" applyNumberFormat="0" applyBorder="0" applyAlignment="0" applyProtection="0"/>
    <xf numFmtId="0" fontId="94" fillId="0" borderId="63" applyNumberFormat="0" applyFill="0" applyAlignment="0" applyProtection="0">
      <alignment vertical="center"/>
    </xf>
    <xf numFmtId="0" fontId="77" fillId="58" borderId="0" applyNumberFormat="0" applyBorder="0" applyAlignment="0" applyProtection="0"/>
    <xf numFmtId="0" fontId="0" fillId="0" borderId="0">
      <alignment vertical="center"/>
    </xf>
    <xf numFmtId="0" fontId="71" fillId="68" borderId="0" applyNumberFormat="0" applyBorder="0" applyAlignment="0" applyProtection="0">
      <alignment vertical="center"/>
    </xf>
    <xf numFmtId="0" fontId="78" fillId="45" borderId="0" applyNumberFormat="0" applyBorder="0" applyAlignment="0" applyProtection="0"/>
    <xf numFmtId="0" fontId="0" fillId="0" borderId="0">
      <alignment vertical="center"/>
    </xf>
    <xf numFmtId="0" fontId="87" fillId="48" borderId="57" applyNumberFormat="0" applyAlignment="0" applyProtection="0">
      <alignment vertical="center"/>
    </xf>
    <xf numFmtId="0" fontId="71" fillId="50" borderId="0" applyNumberFormat="0" applyBorder="0" applyAlignment="0" applyProtection="0">
      <alignment vertical="center"/>
    </xf>
    <xf numFmtId="0" fontId="0" fillId="0" borderId="0">
      <alignment vertical="center"/>
    </xf>
    <xf numFmtId="0" fontId="77" fillId="58" borderId="0" applyNumberFormat="0" applyBorder="0" applyAlignment="0" applyProtection="0"/>
    <xf numFmtId="0" fontId="71" fillId="4" borderId="0" applyNumberFormat="0" applyBorder="0" applyAlignment="0" applyProtection="0">
      <alignment vertical="center"/>
    </xf>
    <xf numFmtId="0" fontId="77" fillId="60" borderId="0" applyNumberFormat="0" applyBorder="0" applyAlignment="0" applyProtection="0"/>
    <xf numFmtId="0" fontId="71" fillId="50" borderId="0" applyNumberFormat="0" applyBorder="0" applyAlignment="0" applyProtection="0">
      <alignment vertical="center"/>
    </xf>
    <xf numFmtId="0" fontId="78" fillId="45" borderId="0" applyNumberFormat="0" applyBorder="0" applyAlignment="0" applyProtection="0"/>
    <xf numFmtId="0" fontId="0" fillId="0" borderId="0">
      <alignment vertical="center"/>
    </xf>
    <xf numFmtId="192" fontId="11" fillId="0" borderId="0" applyFont="0" applyFill="0" applyBorder="0" applyAlignment="0" applyProtection="0"/>
    <xf numFmtId="0" fontId="72" fillId="42" borderId="0" applyNumberFormat="0" applyBorder="0" applyAlignment="0" applyProtection="0"/>
    <xf numFmtId="0" fontId="71" fillId="68" borderId="0" applyNumberFormat="0" applyBorder="0" applyAlignment="0" applyProtection="0">
      <alignment vertical="center"/>
    </xf>
    <xf numFmtId="43" fontId="4" fillId="0" borderId="0" applyFont="0" applyFill="0" applyBorder="0" applyAlignment="0" applyProtection="0">
      <alignment vertical="center"/>
    </xf>
    <xf numFmtId="0" fontId="87" fillId="48" borderId="57" applyNumberFormat="0" applyAlignment="0" applyProtection="0">
      <alignment vertical="center"/>
    </xf>
    <xf numFmtId="49" fontId="79" fillId="0" borderId="0" applyFont="0" applyFill="0" applyBorder="0" applyAlignment="0" applyProtection="0"/>
    <xf numFmtId="0" fontId="71" fillId="47" borderId="0" applyNumberFormat="0" applyBorder="0" applyAlignment="0" applyProtection="0">
      <alignment vertical="center"/>
    </xf>
    <xf numFmtId="0" fontId="90" fillId="0" borderId="0"/>
    <xf numFmtId="0" fontId="71" fillId="61" borderId="0" applyNumberFormat="0" applyBorder="0" applyAlignment="0" applyProtection="0">
      <alignment vertical="center"/>
    </xf>
    <xf numFmtId="0" fontId="78" fillId="55" borderId="0" applyNumberFormat="0" applyBorder="0" applyAlignment="0" applyProtection="0"/>
    <xf numFmtId="0" fontId="86" fillId="0" borderId="59" applyNumberFormat="0" applyFill="0" applyAlignment="0" applyProtection="0">
      <alignment vertical="center"/>
    </xf>
    <xf numFmtId="0" fontId="4" fillId="0" borderId="0">
      <alignment vertical="top"/>
    </xf>
    <xf numFmtId="0" fontId="116" fillId="0" borderId="0"/>
  </cellStyleXfs>
  <cellXfs count="354">
    <xf numFmtId="0" fontId="0" fillId="0" borderId="0" xfId="0"/>
    <xf numFmtId="0" fontId="1" fillId="0" borderId="0" xfId="67" applyFont="1" applyFill="1"/>
    <xf numFmtId="0" fontId="2" fillId="0" borderId="0" xfId="67" applyFont="1" applyFill="1" applyAlignment="1">
      <alignment vertical="center"/>
    </xf>
    <xf numFmtId="0" fontId="3" fillId="0" borderId="0" xfId="67" applyFont="1" applyFill="1" applyAlignment="1">
      <alignment vertical="center"/>
    </xf>
    <xf numFmtId="0" fontId="4" fillId="0" borderId="0" xfId="67" applyFont="1" applyFill="1"/>
    <xf numFmtId="49" fontId="4" fillId="0" borderId="0" xfId="67" applyNumberFormat="1" applyFont="1" applyFill="1"/>
    <xf numFmtId="0" fontId="5" fillId="0" borderId="0" xfId="67" applyFont="1" applyFill="1"/>
    <xf numFmtId="0" fontId="3" fillId="0" borderId="0" xfId="67" applyFont="1" applyFill="1" applyAlignment="1">
      <alignment wrapText="1"/>
    </xf>
    <xf numFmtId="0" fontId="3" fillId="0" borderId="0" xfId="67" applyFont="1" applyFill="1" applyAlignment="1">
      <alignment horizontal="center" wrapText="1"/>
    </xf>
    <xf numFmtId="0" fontId="5" fillId="0" borderId="0" xfId="67" applyFont="1" applyFill="1" applyAlignment="1">
      <alignment horizontal="center"/>
    </xf>
    <xf numFmtId="193" fontId="4" fillId="0" borderId="0" xfId="67" applyNumberFormat="1" applyFont="1" applyFill="1"/>
    <xf numFmtId="0" fontId="5" fillId="0" borderId="0" xfId="67" applyFont="1" applyFill="1" applyAlignment="1">
      <alignment horizontal="center" vertical="center"/>
    </xf>
    <xf numFmtId="194" fontId="4" fillId="0" borderId="0" xfId="67" applyNumberFormat="1" applyFont="1" applyFill="1"/>
    <xf numFmtId="0" fontId="6" fillId="0" borderId="0" xfId="67" applyFont="1" applyFill="1"/>
    <xf numFmtId="43" fontId="7" fillId="0" borderId="0" xfId="888" applyNumberFormat="1" applyFont="1" applyFill="1" applyAlignment="1"/>
    <xf numFmtId="43" fontId="7" fillId="0" borderId="0" xfId="67" applyNumberFormat="1" applyFont="1" applyFill="1"/>
    <xf numFmtId="43" fontId="4" fillId="0" borderId="0" xfId="67" applyNumberFormat="1" applyFont="1" applyFill="1"/>
    <xf numFmtId="43" fontId="7" fillId="0" borderId="0" xfId="67" applyNumberFormat="1" applyFont="1" applyFill="1" applyAlignment="1">
      <alignment horizontal="right"/>
    </xf>
    <xf numFmtId="0" fontId="4" fillId="0" borderId="0" xfId="67" applyFont="1" applyFill="1" applyBorder="1"/>
    <xf numFmtId="0" fontId="4" fillId="2" borderId="0" xfId="67" applyFont="1" applyFill="1" applyAlignment="1">
      <alignment horizontal="left"/>
    </xf>
    <xf numFmtId="0" fontId="4" fillId="3" borderId="0" xfId="67" applyFont="1" applyFill="1" applyAlignment="1">
      <alignment horizontal="left"/>
    </xf>
    <xf numFmtId="0" fontId="2" fillId="4" borderId="0" xfId="67" applyFont="1" applyFill="1" applyAlignment="1">
      <alignment horizontal="right" vertical="center"/>
    </xf>
    <xf numFmtId="0" fontId="2" fillId="4" borderId="0" xfId="67" applyFont="1" applyFill="1" applyAlignment="1">
      <alignment horizontal="left" vertical="center"/>
    </xf>
    <xf numFmtId="0" fontId="4" fillId="5" borderId="1" xfId="67" applyFont="1" applyFill="1" applyBorder="1" applyAlignment="1">
      <alignment horizontal="right" vertical="center"/>
    </xf>
    <xf numFmtId="0" fontId="4" fillId="5" borderId="0" xfId="67" applyFont="1" applyFill="1" applyBorder="1" applyAlignment="1">
      <alignment horizontal="left" vertical="center"/>
    </xf>
    <xf numFmtId="0" fontId="1" fillId="0" borderId="2" xfId="67" applyFont="1" applyFill="1" applyBorder="1" applyAlignment="1">
      <alignment horizontal="center" vertical="center" wrapText="1"/>
    </xf>
    <xf numFmtId="0" fontId="1" fillId="0" borderId="3" xfId="67" applyFont="1" applyFill="1" applyBorder="1" applyAlignment="1">
      <alignment horizontal="center" vertical="center" wrapText="1"/>
    </xf>
    <xf numFmtId="0" fontId="8" fillId="0" borderId="3" xfId="67" applyFont="1" applyFill="1" applyBorder="1" applyAlignment="1">
      <alignment horizontal="center" vertical="center" wrapText="1"/>
    </xf>
    <xf numFmtId="0" fontId="1" fillId="0" borderId="4" xfId="67" applyFont="1" applyFill="1" applyBorder="1" applyAlignment="1">
      <alignment horizontal="center" vertical="center" wrapText="1"/>
    </xf>
    <xf numFmtId="0" fontId="1" fillId="0" borderId="5" xfId="67" applyFont="1" applyFill="1" applyBorder="1" applyAlignment="1">
      <alignment horizontal="center" vertical="center" wrapText="1"/>
    </xf>
    <xf numFmtId="0" fontId="8" fillId="0" borderId="5" xfId="67" applyFont="1" applyFill="1" applyBorder="1" applyAlignment="1">
      <alignment horizontal="center" vertical="center" wrapText="1"/>
    </xf>
    <xf numFmtId="0" fontId="1" fillId="0" borderId="6" xfId="67" applyFont="1" applyFill="1" applyBorder="1" applyAlignment="1">
      <alignment horizontal="center" vertical="center" wrapText="1"/>
    </xf>
    <xf numFmtId="0" fontId="1" fillId="0" borderId="7" xfId="67" applyFont="1" applyFill="1" applyBorder="1" applyAlignment="1">
      <alignment horizontal="center" vertical="center" wrapText="1"/>
    </xf>
    <xf numFmtId="0" fontId="8" fillId="0" borderId="7" xfId="67" applyFont="1" applyFill="1" applyBorder="1" applyAlignment="1">
      <alignment horizontal="center" vertical="center" wrapText="1"/>
    </xf>
    <xf numFmtId="0" fontId="2" fillId="3" borderId="8" xfId="67" applyFont="1" applyFill="1" applyBorder="1" applyAlignment="1">
      <alignment vertical="center" wrapText="1"/>
    </xf>
    <xf numFmtId="0" fontId="2" fillId="3" borderId="8" xfId="67" applyFont="1" applyFill="1" applyBorder="1" applyAlignment="1">
      <alignment horizontal="left" vertical="center" wrapText="1"/>
    </xf>
    <xf numFmtId="0" fontId="3" fillId="0" borderId="8" xfId="67" applyFont="1" applyFill="1" applyBorder="1" applyAlignment="1">
      <alignment vertical="center" wrapText="1"/>
    </xf>
    <xf numFmtId="0" fontId="3" fillId="0" borderId="8" xfId="67" applyFont="1" applyFill="1" applyBorder="1" applyAlignment="1">
      <alignment horizontal="left" vertical="center" wrapText="1"/>
    </xf>
    <xf numFmtId="0" fontId="2" fillId="0" borderId="8" xfId="1187" applyFont="1" applyBorder="1" applyAlignment="1">
      <alignment horizontal="left" vertical="center" wrapText="1"/>
    </xf>
    <xf numFmtId="0" fontId="2" fillId="0" borderId="8" xfId="1187" applyFont="1" applyFill="1" applyBorder="1" applyAlignment="1">
      <alignment horizontal="left" vertical="center" wrapText="1"/>
    </xf>
    <xf numFmtId="0" fontId="3" fillId="2" borderId="8" xfId="67" applyFont="1" applyFill="1" applyBorder="1" applyAlignment="1">
      <alignment horizontal="left" vertical="center" wrapText="1"/>
    </xf>
    <xf numFmtId="0" fontId="1" fillId="2" borderId="0" xfId="67" applyFont="1" applyFill="1" applyAlignment="1">
      <alignment horizontal="center"/>
    </xf>
    <xf numFmtId="0" fontId="8" fillId="2" borderId="0" xfId="67" applyFont="1" applyFill="1"/>
    <xf numFmtId="49" fontId="9" fillId="0" borderId="0" xfId="195" applyNumberFormat="1" applyFont="1" applyFill="1" applyAlignment="1">
      <alignment vertical="center"/>
    </xf>
    <xf numFmtId="0" fontId="5" fillId="6" borderId="0" xfId="67" applyFont="1" applyFill="1"/>
    <xf numFmtId="0" fontId="10" fillId="0" borderId="0" xfId="67" applyFont="1" applyFill="1" applyBorder="1" applyAlignment="1">
      <alignment horizontal="center" vertical="center"/>
    </xf>
    <xf numFmtId="0" fontId="5" fillId="0" borderId="0" xfId="67" applyFont="1" applyFill="1" applyBorder="1" applyAlignment="1">
      <alignment vertical="center"/>
    </xf>
    <xf numFmtId="0" fontId="3" fillId="0" borderId="0" xfId="67" applyFont="1" applyFill="1" applyBorder="1" applyAlignment="1">
      <alignment vertical="center" wrapText="1"/>
    </xf>
    <xf numFmtId="0" fontId="3" fillId="0" borderId="0" xfId="67" applyFont="1" applyFill="1" applyBorder="1" applyAlignment="1">
      <alignment horizontal="center" vertical="center" wrapText="1"/>
    </xf>
    <xf numFmtId="0" fontId="5" fillId="0" borderId="0" xfId="67" applyFont="1" applyFill="1" applyBorder="1" applyAlignment="1">
      <alignment horizontal="center" vertical="center"/>
    </xf>
    <xf numFmtId="49" fontId="1" fillId="0" borderId="3" xfId="67" applyNumberFormat="1" applyFont="1" applyFill="1" applyBorder="1" applyAlignment="1">
      <alignment horizontal="center" vertical="center" wrapText="1"/>
    </xf>
    <xf numFmtId="0" fontId="1" fillId="0" borderId="9" xfId="67" applyFont="1" applyFill="1" applyBorder="1" applyAlignment="1">
      <alignment horizontal="center" vertical="center" wrapText="1"/>
    </xf>
    <xf numFmtId="49" fontId="1" fillId="0" borderId="5" xfId="67" applyNumberFormat="1" applyFont="1" applyFill="1" applyBorder="1" applyAlignment="1">
      <alignment horizontal="center" vertical="center" wrapText="1"/>
    </xf>
    <xf numFmtId="0" fontId="1" fillId="0" borderId="10" xfId="67" applyFont="1" applyFill="1" applyBorder="1" applyAlignment="1">
      <alignment horizontal="center" vertical="center" wrapText="1"/>
    </xf>
    <xf numFmtId="0" fontId="1" fillId="0" borderId="11" xfId="67" applyFont="1" applyFill="1" applyBorder="1" applyAlignment="1">
      <alignment horizontal="center" vertical="center" wrapText="1"/>
    </xf>
    <xf numFmtId="49" fontId="1" fillId="0" borderId="7" xfId="67" applyNumberFormat="1" applyFont="1" applyFill="1" applyBorder="1" applyAlignment="1">
      <alignment horizontal="center" vertical="center" wrapText="1"/>
    </xf>
    <xf numFmtId="0" fontId="1" fillId="0" borderId="8" xfId="67" applyFont="1" applyFill="1" applyBorder="1" applyAlignment="1">
      <alignment horizontal="center" vertical="center" wrapText="1"/>
    </xf>
    <xf numFmtId="49" fontId="2" fillId="3" borderId="8" xfId="888" applyNumberFormat="1" applyFont="1" applyFill="1" applyBorder="1" applyAlignment="1">
      <alignment horizontal="center" vertical="center" wrapText="1"/>
    </xf>
    <xf numFmtId="0" fontId="2" fillId="3" borderId="8" xfId="67" applyFont="1" applyFill="1" applyBorder="1" applyAlignment="1">
      <alignment horizontal="center" vertical="center" wrapText="1"/>
    </xf>
    <xf numFmtId="0" fontId="2" fillId="3" borderId="12" xfId="67" applyFont="1" applyFill="1" applyBorder="1" applyAlignment="1">
      <alignment horizontal="center" vertical="center" wrapText="1"/>
    </xf>
    <xf numFmtId="193" fontId="2" fillId="3" borderId="8" xfId="888" applyNumberFormat="1" applyFont="1" applyFill="1" applyBorder="1" applyAlignment="1">
      <alignment horizontal="center" vertical="center"/>
    </xf>
    <xf numFmtId="0" fontId="2" fillId="3" borderId="12" xfId="67" applyFont="1" applyFill="1" applyBorder="1" applyAlignment="1">
      <alignment vertical="center" wrapText="1"/>
    </xf>
    <xf numFmtId="193" fontId="2" fillId="3" borderId="8" xfId="67" applyNumberFormat="1" applyFont="1" applyFill="1" applyBorder="1" applyAlignment="1">
      <alignment vertical="center"/>
    </xf>
    <xf numFmtId="49" fontId="3" fillId="0" borderId="8" xfId="67" applyNumberFormat="1" applyFont="1" applyFill="1" applyBorder="1" applyAlignment="1">
      <alignment horizontal="center" vertical="center" wrapText="1"/>
    </xf>
    <xf numFmtId="49" fontId="11" fillId="0" borderId="8" xfId="588" applyNumberFormat="1" applyFont="1" applyFill="1" applyBorder="1" applyAlignment="1">
      <alignment vertical="center" wrapText="1"/>
    </xf>
    <xf numFmtId="49" fontId="11" fillId="0" borderId="8" xfId="588" applyNumberFormat="1" applyFont="1" applyBorder="1" applyAlignment="1">
      <alignment vertical="center" wrapText="1"/>
    </xf>
    <xf numFmtId="0" fontId="3" fillId="0" borderId="8" xfId="67" applyFont="1" applyFill="1" applyBorder="1" applyAlignment="1">
      <alignment horizontal="center" vertical="center" wrapText="1"/>
    </xf>
    <xf numFmtId="193" fontId="3" fillId="0" borderId="8" xfId="67" applyNumberFormat="1" applyFont="1" applyFill="1" applyBorder="1" applyAlignment="1">
      <alignment vertical="center"/>
    </xf>
    <xf numFmtId="193" fontId="4" fillId="0" borderId="0" xfId="67" applyNumberFormat="1" applyFont="1" applyFill="1" applyBorder="1" applyAlignment="1">
      <alignment vertical="center"/>
    </xf>
    <xf numFmtId="193" fontId="4" fillId="6" borderId="1" xfId="67" applyNumberFormat="1" applyFont="1" applyFill="1" applyBorder="1" applyAlignment="1">
      <alignment horizontal="center" vertical="center"/>
    </xf>
    <xf numFmtId="193" fontId="2" fillId="0" borderId="3" xfId="67" applyNumberFormat="1" applyFont="1" applyFill="1" applyBorder="1" applyAlignment="1">
      <alignment horizontal="center" vertical="center" wrapText="1"/>
    </xf>
    <xf numFmtId="0" fontId="1" fillId="0" borderId="13" xfId="67" applyFont="1" applyFill="1" applyBorder="1" applyAlignment="1">
      <alignment horizontal="center" vertical="center" wrapText="1"/>
    </xf>
    <xf numFmtId="193" fontId="8" fillId="7" borderId="3" xfId="67" applyNumberFormat="1" applyFont="1" applyFill="1" applyBorder="1" applyAlignment="1">
      <alignment horizontal="center" vertical="center" wrapText="1"/>
    </xf>
    <xf numFmtId="193" fontId="8" fillId="0" borderId="9" xfId="67" applyNumberFormat="1" applyFont="1" applyFill="1" applyBorder="1" applyAlignment="1">
      <alignment horizontal="center" vertical="center" wrapText="1"/>
    </xf>
    <xf numFmtId="193" fontId="8" fillId="0" borderId="13" xfId="67" applyNumberFormat="1" applyFont="1" applyFill="1" applyBorder="1" applyAlignment="1">
      <alignment horizontal="center" vertical="center" wrapText="1"/>
    </xf>
    <xf numFmtId="193" fontId="2" fillId="0" borderId="5" xfId="67" applyNumberFormat="1" applyFont="1" applyFill="1" applyBorder="1" applyAlignment="1">
      <alignment horizontal="center" vertical="center" wrapText="1"/>
    </xf>
    <xf numFmtId="0" fontId="1" fillId="0" borderId="0" xfId="67" applyFont="1" applyFill="1" applyBorder="1" applyAlignment="1">
      <alignment horizontal="center" vertical="center" wrapText="1"/>
    </xf>
    <xf numFmtId="193" fontId="8" fillId="7" borderId="5" xfId="67" applyNumberFormat="1" applyFont="1" applyFill="1" applyBorder="1" applyAlignment="1">
      <alignment horizontal="center" vertical="center" wrapText="1"/>
    </xf>
    <xf numFmtId="193" fontId="8" fillId="0" borderId="10" xfId="67" applyNumberFormat="1" applyFont="1" applyFill="1" applyBorder="1" applyAlignment="1">
      <alignment horizontal="center" vertical="center" wrapText="1"/>
    </xf>
    <xf numFmtId="193" fontId="8" fillId="0" borderId="0" xfId="67" applyNumberFormat="1" applyFont="1" applyFill="1" applyBorder="1" applyAlignment="1">
      <alignment horizontal="center" vertical="center" wrapText="1"/>
    </xf>
    <xf numFmtId="0" fontId="1" fillId="0" borderId="1" xfId="67" applyFont="1" applyFill="1" applyBorder="1" applyAlignment="1">
      <alignment horizontal="center" vertical="center" wrapText="1"/>
    </xf>
    <xf numFmtId="193" fontId="8" fillId="0" borderId="11" xfId="67" applyNumberFormat="1" applyFont="1" applyFill="1" applyBorder="1" applyAlignment="1">
      <alignment horizontal="center" vertical="center" wrapText="1"/>
    </xf>
    <xf numFmtId="193" fontId="8" fillId="0" borderId="1" xfId="67" applyNumberFormat="1" applyFont="1" applyFill="1" applyBorder="1" applyAlignment="1">
      <alignment horizontal="center" vertical="center" wrapText="1"/>
    </xf>
    <xf numFmtId="193" fontId="2" fillId="0" borderId="7" xfId="67" applyNumberFormat="1" applyFont="1" applyFill="1" applyBorder="1" applyAlignment="1">
      <alignment horizontal="center" vertical="center" wrapText="1"/>
    </xf>
    <xf numFmtId="193" fontId="8" fillId="7" borderId="7" xfId="67" applyNumberFormat="1" applyFont="1" applyFill="1" applyBorder="1" applyAlignment="1">
      <alignment horizontal="center" vertical="center" wrapText="1"/>
    </xf>
    <xf numFmtId="193" fontId="8" fillId="0" borderId="8" xfId="67" applyNumberFormat="1" applyFont="1" applyFill="1" applyBorder="1" applyAlignment="1">
      <alignment horizontal="center" vertical="center" wrapText="1"/>
    </xf>
    <xf numFmtId="195" fontId="2" fillId="3" borderId="8" xfId="67" applyNumberFormat="1" applyFont="1" applyFill="1" applyBorder="1" applyAlignment="1">
      <alignment vertical="center"/>
    </xf>
    <xf numFmtId="193" fontId="3" fillId="3" borderId="8" xfId="67" applyNumberFormat="1" applyFont="1" applyFill="1" applyBorder="1" applyAlignment="1">
      <alignment vertical="center"/>
    </xf>
    <xf numFmtId="0" fontId="3" fillId="0" borderId="8" xfId="67" applyNumberFormat="1" applyFont="1" applyFill="1" applyBorder="1" applyAlignment="1">
      <alignment vertical="center"/>
    </xf>
    <xf numFmtId="0" fontId="3" fillId="0" borderId="8" xfId="67" applyNumberFormat="1" applyFont="1" applyFill="1" applyBorder="1" applyAlignment="1">
      <alignment horizontal="center" vertical="center" wrapText="1"/>
    </xf>
    <xf numFmtId="193" fontId="12" fillId="0" borderId="8" xfId="67" applyNumberFormat="1" applyFont="1" applyFill="1" applyBorder="1" applyAlignment="1">
      <alignment horizontal="right" vertical="center"/>
    </xf>
    <xf numFmtId="193" fontId="12" fillId="3" borderId="8" xfId="67" applyNumberFormat="1" applyFont="1" applyFill="1" applyBorder="1" applyAlignment="1">
      <alignment horizontal="right" vertical="center"/>
    </xf>
    <xf numFmtId="193" fontId="1" fillId="0" borderId="8" xfId="67" applyNumberFormat="1" applyFont="1" applyFill="1" applyBorder="1" applyAlignment="1">
      <alignment horizontal="center" vertical="center" wrapText="1"/>
    </xf>
    <xf numFmtId="193" fontId="8" fillId="0" borderId="14" xfId="67" applyNumberFormat="1" applyFont="1" applyFill="1" applyBorder="1" applyAlignment="1">
      <alignment horizontal="center" vertical="center" wrapText="1"/>
    </xf>
    <xf numFmtId="0" fontId="1" fillId="0" borderId="15" xfId="67" applyNumberFormat="1" applyFont="1" applyFill="1" applyBorder="1" applyAlignment="1">
      <alignment horizontal="center" vertical="center"/>
    </xf>
    <xf numFmtId="0" fontId="1" fillId="0" borderId="16" xfId="67" applyNumberFormat="1" applyFont="1" applyFill="1" applyBorder="1" applyAlignment="1">
      <alignment horizontal="center" vertical="center"/>
    </xf>
    <xf numFmtId="0" fontId="1" fillId="0" borderId="17" xfId="67" applyNumberFormat="1" applyFont="1" applyFill="1" applyBorder="1" applyAlignment="1">
      <alignment horizontal="center" vertical="center"/>
    </xf>
    <xf numFmtId="0" fontId="1" fillId="0" borderId="3" xfId="67" applyNumberFormat="1" applyFont="1" applyFill="1" applyBorder="1" applyAlignment="1">
      <alignment horizontal="center" vertical="center" wrapText="1"/>
    </xf>
    <xf numFmtId="0" fontId="1" fillId="0" borderId="3" xfId="67" applyNumberFormat="1" applyFont="1" applyFill="1" applyBorder="1" applyAlignment="1">
      <alignment horizontal="center" vertical="center"/>
    </xf>
    <xf numFmtId="0" fontId="1" fillId="0" borderId="18" xfId="67" applyNumberFormat="1" applyFont="1" applyFill="1" applyBorder="1" applyAlignment="1">
      <alignment horizontal="center" vertical="center"/>
    </xf>
    <xf numFmtId="0" fontId="1" fillId="0" borderId="5" xfId="67" applyNumberFormat="1" applyFont="1" applyFill="1" applyBorder="1" applyAlignment="1">
      <alignment horizontal="center" vertical="center" wrapText="1"/>
    </xf>
    <xf numFmtId="0" fontId="1" fillId="0" borderId="5" xfId="67" applyNumberFormat="1" applyFont="1" applyFill="1" applyBorder="1" applyAlignment="1">
      <alignment horizontal="center" vertical="center"/>
    </xf>
    <xf numFmtId="193" fontId="13" fillId="0" borderId="7" xfId="67" applyNumberFormat="1" applyFont="1" applyFill="1" applyBorder="1" applyAlignment="1">
      <alignment horizontal="center" vertical="center" wrapText="1"/>
    </xf>
    <xf numFmtId="193" fontId="1" fillId="0" borderId="11" xfId="67" applyNumberFormat="1" applyFont="1" applyFill="1" applyBorder="1" applyAlignment="1">
      <alignment horizontal="center" vertical="center" wrapText="1"/>
    </xf>
    <xf numFmtId="0" fontId="1" fillId="0" borderId="19" xfId="67" applyNumberFormat="1" applyFont="1" applyFill="1" applyBorder="1" applyAlignment="1">
      <alignment horizontal="center" vertical="center"/>
    </xf>
    <xf numFmtId="0" fontId="1" fillId="0" borderId="7" xfId="67" applyNumberFormat="1" applyFont="1" applyFill="1" applyBorder="1" applyAlignment="1">
      <alignment horizontal="center" vertical="center" wrapText="1"/>
    </xf>
    <xf numFmtId="0" fontId="1" fillId="0" borderId="7" xfId="67" applyNumberFormat="1" applyFont="1" applyFill="1" applyBorder="1" applyAlignment="1">
      <alignment horizontal="center" vertical="center"/>
    </xf>
    <xf numFmtId="193" fontId="2" fillId="3" borderId="14" xfId="888" applyNumberFormat="1" applyFont="1" applyFill="1" applyBorder="1" applyAlignment="1">
      <alignment horizontal="center" vertical="center"/>
    </xf>
    <xf numFmtId="193" fontId="2" fillId="0" borderId="20" xfId="888" applyNumberFormat="1" applyFont="1" applyFill="1" applyBorder="1" applyAlignment="1">
      <alignment horizontal="center" vertical="center"/>
    </xf>
    <xf numFmtId="193" fontId="2" fillId="0" borderId="8" xfId="888" applyNumberFormat="1" applyFont="1" applyFill="1" applyBorder="1" applyAlignment="1">
      <alignment horizontal="center" vertical="center"/>
    </xf>
    <xf numFmtId="195" fontId="2" fillId="3" borderId="21" xfId="67" applyNumberFormat="1" applyFont="1" applyFill="1" applyBorder="1" applyAlignment="1">
      <alignment vertical="center"/>
    </xf>
    <xf numFmtId="0" fontId="2" fillId="0" borderId="20" xfId="67" applyFont="1" applyFill="1" applyBorder="1" applyAlignment="1">
      <alignment vertical="center"/>
    </xf>
    <xf numFmtId="0" fontId="2" fillId="0" borderId="8" xfId="67" applyFont="1" applyFill="1" applyBorder="1" applyAlignment="1">
      <alignment vertical="center"/>
    </xf>
    <xf numFmtId="193" fontId="12" fillId="0" borderId="12" xfId="67" applyNumberFormat="1" applyFont="1" applyFill="1" applyBorder="1" applyAlignment="1">
      <alignment horizontal="right" vertical="center"/>
    </xf>
    <xf numFmtId="193" fontId="12" fillId="0" borderId="21" xfId="67" applyNumberFormat="1" applyFont="1" applyFill="1" applyBorder="1" applyAlignment="1">
      <alignment horizontal="right" vertical="center"/>
    </xf>
    <xf numFmtId="0" fontId="3" fillId="0" borderId="20" xfId="67" applyFont="1" applyFill="1" applyBorder="1" applyAlignment="1">
      <alignment vertical="center"/>
    </xf>
    <xf numFmtId="0" fontId="3" fillId="0" borderId="8" xfId="67" applyFont="1" applyFill="1" applyBorder="1" applyAlignment="1">
      <alignment vertical="center"/>
    </xf>
    <xf numFmtId="0" fontId="6" fillId="0" borderId="0" xfId="67" applyFont="1" applyFill="1" applyAlignment="1">
      <alignment horizontal="center" vertical="center"/>
    </xf>
    <xf numFmtId="43" fontId="6" fillId="0" borderId="0" xfId="67" applyNumberFormat="1" applyFont="1" applyFill="1"/>
    <xf numFmtId="196" fontId="6" fillId="0" borderId="0" xfId="67" applyNumberFormat="1" applyFont="1" applyFill="1"/>
    <xf numFmtId="43" fontId="6" fillId="8" borderId="0" xfId="888" applyFont="1" applyFill="1" applyAlignment="1"/>
    <xf numFmtId="43" fontId="14" fillId="8" borderId="0" xfId="888" applyNumberFormat="1" applyFont="1" applyFill="1" applyAlignment="1"/>
    <xf numFmtId="0" fontId="4" fillId="2" borderId="0" xfId="67" applyFont="1" applyFill="1"/>
    <xf numFmtId="0" fontId="1" fillId="0" borderId="22" xfId="67" applyNumberFormat="1" applyFont="1" applyFill="1" applyBorder="1" applyAlignment="1">
      <alignment horizontal="center" vertical="center"/>
    </xf>
    <xf numFmtId="0" fontId="1" fillId="0" borderId="23" xfId="67" applyFont="1" applyFill="1" applyBorder="1" applyAlignment="1">
      <alignment horizontal="center" vertical="center"/>
    </xf>
    <xf numFmtId="0" fontId="1" fillId="0" borderId="13" xfId="67" applyFont="1" applyFill="1" applyBorder="1" applyAlignment="1">
      <alignment horizontal="center" vertical="center"/>
    </xf>
    <xf numFmtId="194" fontId="1" fillId="0" borderId="3" xfId="67" applyNumberFormat="1" applyFont="1" applyFill="1" applyBorder="1" applyAlignment="1">
      <alignment horizontal="center" vertical="center" wrapText="1"/>
    </xf>
    <xf numFmtId="194" fontId="1" fillId="0" borderId="24" xfId="67" applyNumberFormat="1" applyFont="1" applyFill="1" applyBorder="1" applyAlignment="1">
      <alignment horizontal="center" vertical="center" wrapText="1"/>
    </xf>
    <xf numFmtId="0" fontId="1" fillId="0" borderId="2" xfId="67" applyFont="1" applyFill="1" applyBorder="1" applyAlignment="1">
      <alignment horizontal="center" vertical="center"/>
    </xf>
    <xf numFmtId="0" fontId="1" fillId="0" borderId="25" xfId="67" applyFont="1" applyFill="1" applyBorder="1" applyAlignment="1">
      <alignment horizontal="center" vertical="center"/>
    </xf>
    <xf numFmtId="0" fontId="1" fillId="0" borderId="26" xfId="67" applyFont="1" applyFill="1" applyBorder="1" applyAlignment="1">
      <alignment horizontal="center" vertical="center"/>
    </xf>
    <xf numFmtId="0" fontId="1" fillId="0" borderId="27" xfId="67" applyFont="1" applyFill="1" applyBorder="1" applyAlignment="1">
      <alignment horizontal="center" vertical="center"/>
    </xf>
    <xf numFmtId="194" fontId="1" fillId="0" borderId="5" xfId="67" applyNumberFormat="1" applyFont="1" applyFill="1" applyBorder="1" applyAlignment="1">
      <alignment horizontal="center" vertical="center" wrapText="1"/>
    </xf>
    <xf numFmtId="194" fontId="1" fillId="0" borderId="28" xfId="67" applyNumberFormat="1" applyFont="1" applyFill="1" applyBorder="1" applyAlignment="1">
      <alignment horizontal="center" vertical="center" wrapText="1"/>
    </xf>
    <xf numFmtId="0" fontId="1" fillId="0" borderId="4" xfId="67" applyFont="1" applyFill="1" applyBorder="1" applyAlignment="1">
      <alignment horizontal="center" vertical="center"/>
    </xf>
    <xf numFmtId="43" fontId="8" fillId="0" borderId="29" xfId="67" applyNumberFormat="1" applyFont="1" applyFill="1" applyBorder="1" applyAlignment="1">
      <alignment horizontal="center" vertical="center" wrapText="1"/>
    </xf>
    <xf numFmtId="43" fontId="8" fillId="0" borderId="21" xfId="67" applyNumberFormat="1" applyFont="1" applyFill="1" applyBorder="1" applyAlignment="1">
      <alignment horizontal="center" vertical="center" wrapText="1"/>
    </xf>
    <xf numFmtId="0" fontId="1" fillId="0" borderId="30" xfId="67" applyFont="1" applyFill="1" applyBorder="1" applyAlignment="1">
      <alignment horizontal="center" vertical="center" wrapText="1"/>
    </xf>
    <xf numFmtId="43" fontId="15" fillId="0" borderId="14" xfId="888" applyNumberFormat="1" applyFont="1" applyFill="1" applyBorder="1" applyAlignment="1">
      <alignment horizontal="center"/>
    </xf>
    <xf numFmtId="43" fontId="15" fillId="0" borderId="21" xfId="888" applyNumberFormat="1" applyFont="1" applyFill="1" applyBorder="1" applyAlignment="1">
      <alignment horizontal="center"/>
    </xf>
    <xf numFmtId="194" fontId="1" fillId="0" borderId="7" xfId="67" applyNumberFormat="1" applyFont="1" applyFill="1" applyBorder="1" applyAlignment="1">
      <alignment horizontal="center" vertical="center" wrapText="1"/>
    </xf>
    <xf numFmtId="194" fontId="1" fillId="0" borderId="31" xfId="67" applyNumberFormat="1" applyFont="1" applyFill="1" applyBorder="1" applyAlignment="1">
      <alignment horizontal="center" vertical="center" wrapText="1"/>
    </xf>
    <xf numFmtId="0" fontId="1" fillId="0" borderId="6" xfId="67" applyFont="1" applyFill="1" applyBorder="1" applyAlignment="1">
      <alignment horizontal="center" vertical="center"/>
    </xf>
    <xf numFmtId="0" fontId="1" fillId="0" borderId="32" xfId="67" applyFont="1" applyFill="1" applyBorder="1" applyAlignment="1">
      <alignment horizontal="center" vertical="center" wrapText="1"/>
    </xf>
    <xf numFmtId="43" fontId="8" fillId="0" borderId="7" xfId="888" applyNumberFormat="1" applyFont="1" applyFill="1" applyBorder="1" applyAlignment="1">
      <alignment horizontal="center" vertical="center" wrapText="1"/>
    </xf>
    <xf numFmtId="193" fontId="2" fillId="0" borderId="33" xfId="888" applyNumberFormat="1" applyFont="1" applyFill="1" applyBorder="1" applyAlignment="1">
      <alignment horizontal="center" vertical="center"/>
    </xf>
    <xf numFmtId="43" fontId="2" fillId="3" borderId="12" xfId="888" applyNumberFormat="1" applyFont="1" applyFill="1" applyBorder="1" applyAlignment="1">
      <alignment horizontal="center" vertical="center"/>
    </xf>
    <xf numFmtId="43" fontId="2" fillId="3" borderId="14" xfId="888" applyFont="1" applyFill="1" applyBorder="1" applyAlignment="1">
      <alignment horizontal="center" vertical="center"/>
    </xf>
    <xf numFmtId="43" fontId="2" fillId="3" borderId="34" xfId="888" applyFont="1" applyFill="1" applyBorder="1" applyAlignment="1">
      <alignment horizontal="center" vertical="center"/>
    </xf>
    <xf numFmtId="43" fontId="2" fillId="3" borderId="12" xfId="888" applyFont="1" applyFill="1" applyBorder="1" applyAlignment="1">
      <alignment horizontal="center" vertical="center"/>
    </xf>
    <xf numFmtId="43" fontId="2" fillId="3" borderId="8" xfId="888" applyNumberFormat="1" applyFont="1" applyFill="1" applyBorder="1" applyAlignment="1">
      <alignment horizontal="center" vertical="center"/>
    </xf>
    <xf numFmtId="194" fontId="2" fillId="0" borderId="8" xfId="67" applyNumberFormat="1" applyFont="1" applyFill="1" applyBorder="1" applyAlignment="1">
      <alignment vertical="center"/>
    </xf>
    <xf numFmtId="194" fontId="2" fillId="0" borderId="33" xfId="67" applyNumberFormat="1" applyFont="1" applyFill="1" applyBorder="1" applyAlignment="1">
      <alignment vertical="center"/>
    </xf>
    <xf numFmtId="43" fontId="2" fillId="3" borderId="12" xfId="67" applyNumberFormat="1" applyFont="1" applyFill="1" applyBorder="1" applyAlignment="1">
      <alignment vertical="center"/>
    </xf>
    <xf numFmtId="43" fontId="2" fillId="3" borderId="14" xfId="67" applyNumberFormat="1" applyFont="1" applyFill="1" applyBorder="1" applyAlignment="1">
      <alignment vertical="center"/>
    </xf>
    <xf numFmtId="43" fontId="2" fillId="3" borderId="34" xfId="67" applyNumberFormat="1" applyFont="1" applyFill="1" applyBorder="1" applyAlignment="1">
      <alignment vertical="center"/>
    </xf>
    <xf numFmtId="43" fontId="2" fillId="3" borderId="8" xfId="888" applyNumberFormat="1" applyFont="1" applyFill="1" applyBorder="1" applyAlignment="1">
      <alignment vertical="center"/>
    </xf>
    <xf numFmtId="194" fontId="3" fillId="0" borderId="8" xfId="67" applyNumberFormat="1" applyFont="1" applyFill="1" applyBorder="1" applyAlignment="1">
      <alignment vertical="center"/>
    </xf>
    <xf numFmtId="194" fontId="3" fillId="0" borderId="33" xfId="67" applyNumberFormat="1" applyFont="1" applyFill="1" applyBorder="1" applyAlignment="1">
      <alignment vertical="center"/>
    </xf>
    <xf numFmtId="43" fontId="2" fillId="3" borderId="12" xfId="888" applyNumberFormat="1" applyFont="1" applyFill="1" applyBorder="1" applyAlignment="1">
      <alignment vertical="center"/>
    </xf>
    <xf numFmtId="43" fontId="2" fillId="3" borderId="14" xfId="888" applyFont="1" applyFill="1" applyBorder="1" applyAlignment="1">
      <alignment vertical="center"/>
    </xf>
    <xf numFmtId="43" fontId="2" fillId="3" borderId="34" xfId="888" applyFont="1" applyFill="1" applyBorder="1" applyAlignment="1">
      <alignment vertical="center"/>
    </xf>
    <xf numFmtId="43" fontId="2" fillId="3" borderId="12" xfId="888" applyFont="1" applyFill="1" applyBorder="1" applyAlignment="1">
      <alignment vertical="center"/>
    </xf>
    <xf numFmtId="43" fontId="12" fillId="0" borderId="8" xfId="888" applyNumberFormat="1" applyFont="1" applyFill="1" applyBorder="1" applyAlignment="1">
      <alignment vertical="center"/>
    </xf>
    <xf numFmtId="43" fontId="0" fillId="0" borderId="0" xfId="888" applyNumberFormat="1" applyFont="1" applyFill="1" applyAlignment="1"/>
    <xf numFmtId="43" fontId="4" fillId="0" borderId="0" xfId="888" applyNumberFormat="1" applyFont="1" applyFill="1" applyAlignment="1"/>
    <xf numFmtId="43" fontId="8" fillId="9" borderId="7" xfId="67" applyNumberFormat="1" applyFont="1" applyFill="1" applyBorder="1" applyAlignment="1">
      <alignment horizontal="center" vertical="center" wrapText="1"/>
    </xf>
    <xf numFmtId="43" fontId="8" fillId="0" borderId="7" xfId="67" applyNumberFormat="1" applyFont="1" applyFill="1" applyBorder="1" applyAlignment="1">
      <alignment horizontal="center" vertical="center" wrapText="1"/>
    </xf>
    <xf numFmtId="43" fontId="8" fillId="10" borderId="7" xfId="888" applyNumberFormat="1" applyFont="1" applyFill="1" applyBorder="1" applyAlignment="1">
      <alignment horizontal="center" vertical="center" wrapText="1"/>
    </xf>
    <xf numFmtId="43" fontId="8" fillId="10" borderId="11" xfId="67" applyNumberFormat="1" applyFont="1" applyFill="1" applyBorder="1" applyAlignment="1">
      <alignment horizontal="center" vertical="center" wrapText="1"/>
    </xf>
    <xf numFmtId="43" fontId="12" fillId="11" borderId="8" xfId="888" applyNumberFormat="1" applyFont="1" applyFill="1" applyBorder="1" applyAlignment="1">
      <alignment vertical="center"/>
    </xf>
    <xf numFmtId="197" fontId="4" fillId="2" borderId="0" xfId="888" applyNumberFormat="1" applyFont="1" applyFill="1" applyAlignment="1"/>
    <xf numFmtId="43" fontId="15" fillId="0" borderId="12" xfId="888" applyNumberFormat="1" applyFont="1" applyFill="1" applyBorder="1" applyAlignment="1">
      <alignment horizontal="center"/>
    </xf>
    <xf numFmtId="43" fontId="8" fillId="0" borderId="11" xfId="67" applyNumberFormat="1" applyFont="1" applyFill="1" applyBorder="1" applyAlignment="1">
      <alignment horizontal="center" vertical="center" wrapText="1"/>
    </xf>
    <xf numFmtId="43" fontId="2" fillId="3" borderId="14" xfId="888" applyNumberFormat="1" applyFont="1" applyFill="1" applyBorder="1" applyAlignment="1">
      <alignment horizontal="center" vertical="center"/>
    </xf>
    <xf numFmtId="43" fontId="2" fillId="3" borderId="14" xfId="888" applyNumberFormat="1" applyFont="1" applyFill="1" applyBorder="1" applyAlignment="1">
      <alignment vertical="center"/>
    </xf>
    <xf numFmtId="43" fontId="2" fillId="3" borderId="21" xfId="888" applyNumberFormat="1" applyFont="1" applyFill="1" applyBorder="1" applyAlignment="1">
      <alignment vertical="center"/>
    </xf>
    <xf numFmtId="43" fontId="2" fillId="7" borderId="8" xfId="67" applyNumberFormat="1" applyFont="1" applyFill="1" applyBorder="1" applyAlignment="1">
      <alignment horizontal="right" vertical="center" wrapText="1"/>
    </xf>
    <xf numFmtId="43" fontId="2" fillId="7" borderId="12" xfId="67" applyNumberFormat="1" applyFont="1" applyFill="1" applyBorder="1" applyAlignment="1">
      <alignment horizontal="right" vertical="center" wrapText="1"/>
    </xf>
    <xf numFmtId="43" fontId="12" fillId="0" borderId="14" xfId="888" applyNumberFormat="1" applyFont="1" applyFill="1" applyBorder="1" applyAlignment="1">
      <alignment vertical="center"/>
    </xf>
    <xf numFmtId="43" fontId="12" fillId="0" borderId="12" xfId="888" applyNumberFormat="1" applyFont="1" applyFill="1" applyBorder="1" applyAlignment="1">
      <alignment vertical="center"/>
    </xf>
    <xf numFmtId="43" fontId="3" fillId="3" borderId="12" xfId="888" applyFont="1" applyFill="1" applyBorder="1" applyAlignment="1">
      <alignment vertical="center"/>
    </xf>
    <xf numFmtId="43" fontId="7" fillId="10" borderId="0" xfId="888" applyNumberFormat="1" applyFont="1" applyFill="1" applyAlignment="1"/>
    <xf numFmtId="43" fontId="8" fillId="10" borderId="11" xfId="888" applyNumberFormat="1" applyFont="1" applyFill="1" applyBorder="1" applyAlignment="1">
      <alignment horizontal="center" vertical="center" wrapText="1"/>
    </xf>
    <xf numFmtId="43" fontId="3" fillId="3" borderId="8" xfId="888" applyFont="1" applyFill="1" applyBorder="1" applyAlignment="1">
      <alignment vertical="center"/>
    </xf>
    <xf numFmtId="0" fontId="1" fillId="0" borderId="35" xfId="67" applyFont="1" applyFill="1" applyBorder="1" applyAlignment="1">
      <alignment horizontal="center" vertical="center"/>
    </xf>
    <xf numFmtId="43" fontId="8" fillId="0" borderId="12" xfId="67" applyNumberFormat="1" applyFont="1" applyFill="1" applyBorder="1" applyAlignment="1">
      <alignment horizontal="center" vertical="center" wrapText="1"/>
    </xf>
    <xf numFmtId="43" fontId="8" fillId="0" borderId="36" xfId="67" applyNumberFormat="1" applyFont="1" applyFill="1" applyBorder="1" applyAlignment="1">
      <alignment horizontal="center" vertical="center" wrapText="1"/>
    </xf>
    <xf numFmtId="43" fontId="8" fillId="0" borderId="3" xfId="67" applyNumberFormat="1" applyFont="1" applyFill="1" applyBorder="1" applyAlignment="1">
      <alignment horizontal="center" vertical="center" wrapText="1"/>
    </xf>
    <xf numFmtId="43" fontId="8" fillId="0" borderId="14" xfId="67" applyNumberFormat="1" applyFont="1" applyFill="1" applyBorder="1" applyAlignment="1">
      <alignment horizontal="left" vertical="center" wrapText="1"/>
    </xf>
    <xf numFmtId="43" fontId="8" fillId="0" borderId="21" xfId="67" applyNumberFormat="1" applyFont="1" applyFill="1" applyBorder="1" applyAlignment="1">
      <alignment horizontal="left" vertical="center" wrapText="1"/>
    </xf>
    <xf numFmtId="43" fontId="8" fillId="0" borderId="36" xfId="67" applyNumberFormat="1" applyFont="1" applyFill="1" applyBorder="1" applyAlignment="1">
      <alignment horizontal="left" vertical="center" wrapText="1"/>
    </xf>
    <xf numFmtId="43" fontId="8" fillId="0" borderId="8" xfId="67" applyNumberFormat="1" applyFont="1" applyFill="1" applyBorder="1" applyAlignment="1">
      <alignment horizontal="center" vertical="center" wrapText="1"/>
    </xf>
    <xf numFmtId="43" fontId="8" fillId="0" borderId="37" xfId="67" applyNumberFormat="1" applyFont="1" applyFill="1" applyBorder="1" applyAlignment="1">
      <alignment horizontal="center" vertical="center" wrapText="1"/>
    </xf>
    <xf numFmtId="43" fontId="2" fillId="3" borderId="37" xfId="888" applyNumberFormat="1" applyFont="1" applyFill="1" applyBorder="1" applyAlignment="1">
      <alignment horizontal="center" vertical="center"/>
    </xf>
    <xf numFmtId="43" fontId="2" fillId="3" borderId="37" xfId="888" applyNumberFormat="1" applyFont="1" applyFill="1" applyBorder="1" applyAlignment="1">
      <alignment vertical="center"/>
    </xf>
    <xf numFmtId="43" fontId="3" fillId="3" borderId="8" xfId="888" applyNumberFormat="1" applyFont="1" applyFill="1" applyBorder="1" applyAlignment="1">
      <alignment vertical="center"/>
    </xf>
    <xf numFmtId="43" fontId="12" fillId="0" borderId="37" xfId="888" applyNumberFormat="1" applyFont="1" applyFill="1" applyBorder="1" applyAlignment="1">
      <alignment vertical="center"/>
    </xf>
    <xf numFmtId="43" fontId="7" fillId="10" borderId="0" xfId="67" applyNumberFormat="1" applyFont="1" applyFill="1"/>
    <xf numFmtId="43" fontId="6" fillId="8" borderId="0" xfId="888" applyNumberFormat="1" applyFont="1" applyFill="1" applyAlignment="1"/>
    <xf numFmtId="43" fontId="4" fillId="0" borderId="0" xfId="67" applyNumberFormat="1" applyFont="1" applyFill="1" applyBorder="1" applyAlignment="1">
      <alignment vertical="center"/>
    </xf>
    <xf numFmtId="43" fontId="4" fillId="2" borderId="0" xfId="888" applyNumberFormat="1" applyFont="1" applyFill="1" applyAlignment="1"/>
    <xf numFmtId="198" fontId="4" fillId="2" borderId="0" xfId="888" applyNumberFormat="1" applyFont="1" applyFill="1" applyAlignment="1"/>
    <xf numFmtId="43" fontId="1" fillId="0" borderId="13" xfId="67" applyNumberFormat="1" applyFont="1" applyFill="1" applyBorder="1" applyAlignment="1">
      <alignment horizontal="center" vertical="center" wrapText="1"/>
    </xf>
    <xf numFmtId="43" fontId="1" fillId="0" borderId="0" xfId="67" applyNumberFormat="1" applyFont="1" applyFill="1" applyBorder="1" applyAlignment="1">
      <alignment horizontal="center" vertical="center" wrapText="1"/>
    </xf>
    <xf numFmtId="43" fontId="1" fillId="0" borderId="1" xfId="67" applyNumberFormat="1" applyFont="1" applyFill="1" applyBorder="1" applyAlignment="1">
      <alignment horizontal="center" vertical="center" wrapText="1"/>
    </xf>
    <xf numFmtId="43" fontId="1" fillId="0" borderId="12" xfId="888" applyNumberFormat="1" applyFont="1" applyFill="1" applyBorder="1" applyAlignment="1">
      <alignment horizontal="center" vertical="center" wrapText="1"/>
    </xf>
    <xf numFmtId="43" fontId="8" fillId="10" borderId="8" xfId="67" applyNumberFormat="1" applyFont="1" applyFill="1" applyBorder="1" applyAlignment="1">
      <alignment horizontal="center" vertical="center" wrapText="1"/>
    </xf>
    <xf numFmtId="43" fontId="8" fillId="0" borderId="14" xfId="67" applyNumberFormat="1" applyFont="1" applyFill="1" applyBorder="1" applyAlignment="1">
      <alignment horizontal="center" vertical="center" wrapText="1"/>
    </xf>
    <xf numFmtId="199" fontId="12" fillId="0" borderId="8" xfId="888" applyNumberFormat="1" applyFont="1" applyFill="1" applyBorder="1" applyAlignment="1">
      <alignment vertical="center"/>
    </xf>
    <xf numFmtId="199" fontId="12" fillId="11" borderId="8" xfId="888" applyNumberFormat="1" applyFont="1" applyFill="1" applyBorder="1" applyAlignment="1">
      <alignment vertical="center"/>
    </xf>
    <xf numFmtId="199" fontId="12" fillId="0" borderId="12" xfId="888" applyNumberFormat="1" applyFont="1" applyFill="1" applyBorder="1" applyAlignment="1">
      <alignment vertical="center"/>
    </xf>
    <xf numFmtId="43" fontId="14" fillId="0" borderId="0" xfId="888" applyNumberFormat="1" applyFont="1" applyFill="1" applyAlignment="1"/>
    <xf numFmtId="43" fontId="4" fillId="10" borderId="0" xfId="67" applyNumberFormat="1" applyFont="1" applyFill="1"/>
    <xf numFmtId="0" fontId="4" fillId="10" borderId="0" xfId="67" applyFont="1" applyFill="1"/>
    <xf numFmtId="43" fontId="14" fillId="10" borderId="0" xfId="888" applyNumberFormat="1" applyFont="1" applyFill="1" applyAlignment="1"/>
    <xf numFmtId="0" fontId="1" fillId="0" borderId="38" xfId="67" applyFont="1" applyFill="1" applyBorder="1" applyAlignment="1">
      <alignment horizontal="center" vertical="center"/>
    </xf>
    <xf numFmtId="0" fontId="1" fillId="0" borderId="39" xfId="67" applyFont="1" applyFill="1" applyBorder="1" applyAlignment="1">
      <alignment horizontal="center" vertical="center"/>
    </xf>
    <xf numFmtId="43" fontId="1" fillId="0" borderId="30" xfId="67" applyNumberFormat="1" applyFont="1" applyFill="1" applyBorder="1" applyAlignment="1">
      <alignment horizontal="center" vertical="center"/>
    </xf>
    <xf numFmtId="43" fontId="1" fillId="0" borderId="9" xfId="67" applyNumberFormat="1" applyFont="1" applyFill="1" applyBorder="1" applyAlignment="1">
      <alignment horizontal="center" vertical="center"/>
    </xf>
    <xf numFmtId="43" fontId="1" fillId="0" borderId="13" xfId="67" applyNumberFormat="1" applyFont="1" applyFill="1" applyBorder="1" applyAlignment="1">
      <alignment horizontal="center" vertical="center"/>
    </xf>
    <xf numFmtId="43" fontId="1" fillId="0" borderId="2" xfId="67" applyNumberFormat="1" applyFont="1" applyFill="1" applyBorder="1" applyAlignment="1">
      <alignment horizontal="center" vertical="center"/>
    </xf>
    <xf numFmtId="0" fontId="1" fillId="10" borderId="3" xfId="67" applyFont="1" applyFill="1" applyBorder="1" applyAlignment="1">
      <alignment horizontal="center" vertical="center" wrapText="1"/>
    </xf>
    <xf numFmtId="43" fontId="1" fillId="10" borderId="8" xfId="67" applyNumberFormat="1" applyFont="1" applyFill="1" applyBorder="1" applyAlignment="1">
      <alignment horizontal="center" vertical="center" wrapText="1"/>
    </xf>
    <xf numFmtId="43" fontId="1" fillId="0" borderId="40" xfId="67" applyNumberFormat="1" applyFont="1" applyFill="1" applyBorder="1" applyAlignment="1">
      <alignment horizontal="center" vertical="center"/>
    </xf>
    <xf numFmtId="43" fontId="1" fillId="0" borderId="11" xfId="67" applyNumberFormat="1" applyFont="1" applyFill="1" applyBorder="1" applyAlignment="1">
      <alignment horizontal="center" vertical="center"/>
    </xf>
    <xf numFmtId="43" fontId="1" fillId="0" borderId="1" xfId="67" applyNumberFormat="1" applyFont="1" applyFill="1" applyBorder="1" applyAlignment="1">
      <alignment horizontal="center" vertical="center"/>
    </xf>
    <xf numFmtId="43" fontId="1" fillId="0" borderId="6" xfId="67" applyNumberFormat="1" applyFont="1" applyFill="1" applyBorder="1" applyAlignment="1">
      <alignment horizontal="center" vertical="center"/>
    </xf>
    <xf numFmtId="0" fontId="1" fillId="10" borderId="5" xfId="67" applyFont="1" applyFill="1" applyBorder="1" applyAlignment="1">
      <alignment horizontal="center" vertical="center" wrapText="1"/>
    </xf>
    <xf numFmtId="43" fontId="1" fillId="0" borderId="32" xfId="67" applyNumberFormat="1" applyFont="1" applyFill="1" applyBorder="1" applyAlignment="1">
      <alignment horizontal="center" vertical="center"/>
    </xf>
    <xf numFmtId="43" fontId="1" fillId="0" borderId="8" xfId="67" applyNumberFormat="1" applyFont="1" applyFill="1" applyBorder="1" applyAlignment="1">
      <alignment horizontal="center" vertical="center"/>
    </xf>
    <xf numFmtId="0" fontId="1" fillId="10" borderId="7" xfId="67" applyFont="1" applyFill="1" applyBorder="1" applyAlignment="1">
      <alignment horizontal="center" vertical="center" wrapText="1"/>
    </xf>
    <xf numFmtId="43" fontId="2" fillId="3" borderId="34" xfId="888" applyNumberFormat="1" applyFont="1" applyFill="1" applyBorder="1" applyAlignment="1">
      <alignment horizontal="center" vertical="center"/>
    </xf>
    <xf numFmtId="43" fontId="2" fillId="3" borderId="8" xfId="888" applyFont="1" applyFill="1" applyBorder="1" applyAlignment="1">
      <alignment vertical="center"/>
    </xf>
    <xf numFmtId="199" fontId="3" fillId="3" borderId="34" xfId="888" applyNumberFormat="1" applyFont="1" applyFill="1" applyBorder="1" applyAlignment="1">
      <alignment vertical="center"/>
    </xf>
    <xf numFmtId="199" fontId="3" fillId="3" borderId="8" xfId="888" applyNumberFormat="1" applyFont="1" applyFill="1" applyBorder="1" applyAlignment="1">
      <alignment vertical="center"/>
    </xf>
    <xf numFmtId="199" fontId="3" fillId="7" borderId="8" xfId="888" applyNumberFormat="1" applyFont="1" applyFill="1" applyBorder="1" applyAlignment="1">
      <alignment vertical="center"/>
    </xf>
    <xf numFmtId="49" fontId="1" fillId="0" borderId="0" xfId="67" applyNumberFormat="1" applyFont="1" applyFill="1" applyBorder="1" applyAlignment="1">
      <alignment horizontal="center"/>
    </xf>
    <xf numFmtId="0" fontId="1" fillId="0" borderId="0" xfId="67" applyFont="1" applyFill="1" applyBorder="1" applyAlignment="1">
      <alignment wrapText="1"/>
    </xf>
    <xf numFmtId="0" fontId="1" fillId="0" borderId="0" xfId="67" applyFont="1" applyFill="1" applyBorder="1"/>
    <xf numFmtId="0" fontId="1" fillId="0" borderId="41" xfId="67" applyFont="1" applyFill="1" applyBorder="1" applyAlignment="1">
      <alignment horizontal="center" vertical="center"/>
    </xf>
    <xf numFmtId="0" fontId="1" fillId="10" borderId="42" xfId="67" applyFont="1" applyFill="1" applyBorder="1" applyAlignment="1">
      <alignment horizontal="center" vertical="center" wrapText="1"/>
    </xf>
    <xf numFmtId="0" fontId="1" fillId="10" borderId="43" xfId="67" applyFont="1" applyFill="1" applyBorder="1" applyAlignment="1">
      <alignment horizontal="center" vertical="center" wrapText="1"/>
    </xf>
    <xf numFmtId="0" fontId="1" fillId="10" borderId="44" xfId="67" applyFont="1" applyFill="1" applyBorder="1" applyAlignment="1">
      <alignment horizontal="center" vertical="center" wrapText="1"/>
    </xf>
    <xf numFmtId="49" fontId="1" fillId="0" borderId="0" xfId="67" applyNumberFormat="1" applyFont="1" applyFill="1" applyBorder="1" applyAlignment="1">
      <alignment horizontal="center" vertical="center" wrapText="1"/>
    </xf>
    <xf numFmtId="193" fontId="1" fillId="0" borderId="0" xfId="67" applyNumberFormat="1" applyFont="1" applyFill="1" applyBorder="1" applyAlignment="1">
      <alignment horizontal="center" vertical="center" wrapText="1"/>
    </xf>
    <xf numFmtId="43" fontId="2" fillId="0" borderId="0" xfId="888" applyFont="1" applyFill="1" applyBorder="1" applyAlignment="1">
      <alignment horizontal="center" vertical="center" wrapText="1"/>
    </xf>
    <xf numFmtId="43" fontId="2" fillId="3" borderId="36" xfId="888" applyNumberFormat="1" applyFont="1" applyFill="1" applyBorder="1" applyAlignment="1">
      <alignment horizontal="center" vertical="center"/>
    </xf>
    <xf numFmtId="0" fontId="2" fillId="3" borderId="21" xfId="67" applyFont="1" applyFill="1" applyBorder="1" applyAlignment="1">
      <alignment horizontal="center" vertical="center" wrapText="1"/>
    </xf>
    <xf numFmtId="43" fontId="2" fillId="3" borderId="8" xfId="67" applyNumberFormat="1" applyFont="1" applyFill="1" applyBorder="1" applyAlignment="1">
      <alignment horizontal="center" vertical="center"/>
    </xf>
    <xf numFmtId="0" fontId="2" fillId="0" borderId="0" xfId="67" applyFont="1" applyFill="1" applyBorder="1" applyAlignment="1">
      <alignment vertical="center"/>
    </xf>
    <xf numFmtId="193" fontId="2" fillId="0" borderId="0" xfId="67" applyNumberFormat="1" applyFont="1" applyFill="1" applyBorder="1" applyAlignment="1">
      <alignment vertical="center"/>
    </xf>
    <xf numFmtId="43" fontId="2" fillId="3" borderId="36" xfId="888" applyFont="1" applyFill="1" applyBorder="1" applyAlignment="1">
      <alignment vertical="center"/>
    </xf>
    <xf numFmtId="0" fontId="2" fillId="3" borderId="21" xfId="67" applyFont="1" applyFill="1" applyBorder="1" applyAlignment="1">
      <alignment vertical="center"/>
    </xf>
    <xf numFmtId="43" fontId="2" fillId="0" borderId="0" xfId="67" applyNumberFormat="1" applyFont="1" applyFill="1" applyBorder="1" applyAlignment="1">
      <alignment vertical="center"/>
    </xf>
    <xf numFmtId="199" fontId="3" fillId="3" borderId="45" xfId="888" applyNumberFormat="1" applyFont="1" applyFill="1" applyBorder="1" applyAlignment="1">
      <alignment vertical="center"/>
    </xf>
    <xf numFmtId="199" fontId="3" fillId="0" borderId="21" xfId="67" applyNumberFormat="1" applyFont="1" applyFill="1" applyBorder="1" applyAlignment="1">
      <alignment vertical="center"/>
    </xf>
    <xf numFmtId="199" fontId="3" fillId="0" borderId="8" xfId="67" applyNumberFormat="1" applyFont="1" applyFill="1" applyBorder="1" applyAlignment="1">
      <alignment vertical="center"/>
    </xf>
    <xf numFmtId="0" fontId="3" fillId="0" borderId="0" xfId="67" applyFont="1" applyFill="1" applyBorder="1" applyAlignment="1">
      <alignment vertical="center"/>
    </xf>
    <xf numFmtId="0" fontId="1" fillId="0" borderId="0" xfId="67" applyFont="1" applyFill="1" applyBorder="1" applyAlignment="1">
      <alignment horizontal="center"/>
    </xf>
    <xf numFmtId="0" fontId="1" fillId="0" borderId="0" xfId="67" applyFont="1" applyFill="1" applyBorder="1" applyAlignment="1">
      <alignment horizontal="center" vertical="center"/>
    </xf>
    <xf numFmtId="0" fontId="1" fillId="0" borderId="0" xfId="67" applyFont="1" applyFill="1" applyBorder="1" applyAlignment="1">
      <alignment vertical="center"/>
    </xf>
    <xf numFmtId="43" fontId="2" fillId="0" borderId="0" xfId="67" applyNumberFormat="1" applyFont="1" applyFill="1" applyBorder="1" applyAlignment="1">
      <alignment horizontal="center" vertical="center"/>
    </xf>
    <xf numFmtId="43" fontId="2" fillId="0" borderId="0" xfId="888" applyFont="1" applyFill="1" applyBorder="1" applyAlignment="1">
      <alignment vertical="center"/>
    </xf>
    <xf numFmtId="0" fontId="16" fillId="0" borderId="0" xfId="0" applyFont="1" applyFill="1" applyAlignment="1">
      <alignment horizontal="center" vertical="center" wrapText="1"/>
    </xf>
    <xf numFmtId="0" fontId="17" fillId="0" borderId="0" xfId="0" applyFont="1" applyFill="1" applyAlignment="1">
      <alignment horizontal="center" vertical="center" wrapText="1"/>
    </xf>
    <xf numFmtId="0" fontId="18" fillId="0" borderId="0" xfId="0" applyFont="1" applyFill="1" applyAlignment="1">
      <alignment horizontal="center" vertical="center"/>
    </xf>
    <xf numFmtId="43" fontId="18" fillId="0" borderId="0" xfId="1" applyFont="1" applyFill="1" applyAlignment="1">
      <alignment vertical="center"/>
    </xf>
    <xf numFmtId="10" fontId="18" fillId="0" borderId="0" xfId="3" applyNumberFormat="1" applyFont="1" applyFill="1" applyAlignment="1">
      <alignment vertical="center"/>
    </xf>
    <xf numFmtId="0" fontId="18" fillId="0" borderId="0" xfId="0" applyFont="1" applyFill="1" applyAlignment="1">
      <alignment vertical="center"/>
    </xf>
    <xf numFmtId="0" fontId="19" fillId="0" borderId="0" xfId="0" applyFont="1" applyFill="1" applyAlignment="1">
      <alignment horizontal="center" vertical="center" wrapText="1"/>
    </xf>
    <xf numFmtId="43" fontId="19" fillId="0" borderId="0" xfId="0" applyNumberFormat="1" applyFont="1" applyFill="1" applyAlignment="1">
      <alignment horizontal="center" vertical="center" wrapText="1"/>
    </xf>
    <xf numFmtId="43" fontId="19" fillId="0" borderId="0" xfId="1" applyFont="1" applyFill="1" applyAlignment="1">
      <alignment vertical="center" wrapText="1"/>
    </xf>
    <xf numFmtId="0" fontId="0"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43" fontId="21" fillId="0" borderId="8" xfId="1" applyFont="1" applyFill="1" applyBorder="1" applyAlignment="1">
      <alignment horizontal="center" vertical="center" wrapText="1"/>
    </xf>
    <xf numFmtId="0" fontId="22" fillId="0" borderId="14" xfId="0" applyFont="1" applyFill="1" applyBorder="1" applyAlignment="1">
      <alignment horizontal="center" vertical="center" wrapText="1" shrinkToFit="1"/>
    </xf>
    <xf numFmtId="0" fontId="22" fillId="0" borderId="21" xfId="0" applyFont="1" applyFill="1" applyBorder="1" applyAlignment="1">
      <alignment horizontal="center" vertical="center" wrapText="1" shrinkToFit="1"/>
    </xf>
    <xf numFmtId="0" fontId="22" fillId="0" borderId="12" xfId="0" applyFont="1" applyFill="1" applyBorder="1" applyAlignment="1">
      <alignment horizontal="center" vertical="center" wrapText="1" shrinkToFit="1"/>
    </xf>
    <xf numFmtId="43" fontId="23" fillId="0" borderId="8" xfId="1" applyFont="1" applyFill="1" applyBorder="1" applyAlignment="1">
      <alignment horizontal="right" vertical="center" wrapText="1" shrinkToFit="1"/>
    </xf>
    <xf numFmtId="0" fontId="24" fillId="0" borderId="8" xfId="0" applyFont="1" applyFill="1" applyBorder="1" applyAlignment="1">
      <alignment horizontal="center" vertical="center" wrapText="1" shrinkToFit="1"/>
    </xf>
    <xf numFmtId="0" fontId="25" fillId="0" borderId="14" xfId="0" applyFont="1" applyFill="1" applyBorder="1" applyAlignment="1">
      <alignment horizontal="center" vertical="center" wrapText="1" shrinkToFit="1"/>
    </xf>
    <xf numFmtId="0" fontId="24" fillId="0" borderId="21" xfId="0" applyFont="1" applyFill="1" applyBorder="1" applyAlignment="1">
      <alignment horizontal="center" vertical="center" wrapText="1" shrinkToFit="1"/>
    </xf>
    <xf numFmtId="0" fontId="24" fillId="0" borderId="12" xfId="0" applyFont="1" applyFill="1" applyBorder="1" applyAlignment="1">
      <alignment horizontal="center" vertical="center" wrapText="1" shrinkToFit="1"/>
    </xf>
    <xf numFmtId="0" fontId="26" fillId="0" borderId="8" xfId="0" applyFont="1" applyFill="1" applyBorder="1" applyAlignment="1">
      <alignment horizontal="center" vertical="center" wrapText="1" shrinkToFit="1"/>
    </xf>
    <xf numFmtId="43" fontId="26" fillId="0" borderId="8" xfId="1" applyFont="1" applyFill="1" applyBorder="1" applyAlignment="1">
      <alignment horizontal="right" vertical="center" wrapText="1" shrinkToFit="1"/>
    </xf>
    <xf numFmtId="0" fontId="27" fillId="0" borderId="8" xfId="0" applyFont="1" applyFill="1" applyBorder="1" applyAlignment="1">
      <alignment horizontal="center" vertical="center" wrapText="1" shrinkToFit="1"/>
    </xf>
    <xf numFmtId="0" fontId="28" fillId="0" borderId="8" xfId="0" applyFont="1" applyFill="1" applyBorder="1" applyAlignment="1">
      <alignment horizontal="center" vertical="center" wrapText="1" shrinkToFit="1"/>
    </xf>
    <xf numFmtId="43" fontId="28" fillId="0" borderId="8" xfId="1" applyFont="1" applyFill="1" applyBorder="1" applyAlignment="1">
      <alignment horizontal="right" vertical="center" wrapText="1" shrinkToFit="1"/>
    </xf>
    <xf numFmtId="0" fontId="29" fillId="0" borderId="14" xfId="0" applyFont="1" applyFill="1" applyBorder="1" applyAlignment="1">
      <alignment horizontal="center" vertical="center" wrapText="1" shrinkToFit="1"/>
    </xf>
    <xf numFmtId="0" fontId="30" fillId="0" borderId="8" xfId="0" applyFont="1" applyFill="1" applyBorder="1" applyAlignment="1">
      <alignment horizontal="center" vertical="center" wrapText="1" shrinkToFit="1"/>
    </xf>
    <xf numFmtId="0" fontId="31" fillId="0" borderId="8" xfId="0" applyFont="1" applyFill="1" applyBorder="1" applyAlignment="1">
      <alignment horizontal="center" vertical="center" wrapText="1" shrinkToFit="1"/>
    </xf>
    <xf numFmtId="0" fontId="30" fillId="0" borderId="3" xfId="0" applyFont="1" applyFill="1" applyBorder="1" applyAlignment="1">
      <alignment horizontal="center" vertical="center" wrapText="1" shrinkToFit="1"/>
    </xf>
    <xf numFmtId="0" fontId="30" fillId="0" borderId="5" xfId="0" applyFont="1" applyFill="1" applyBorder="1" applyAlignment="1">
      <alignment horizontal="center" vertical="center" wrapText="1" shrinkToFit="1"/>
    </xf>
    <xf numFmtId="43" fontId="28" fillId="6" borderId="8" xfId="1" applyFont="1" applyFill="1" applyBorder="1" applyAlignment="1">
      <alignment horizontal="right" vertical="center" wrapText="1" shrinkToFit="1"/>
    </xf>
    <xf numFmtId="0" fontId="30" fillId="0" borderId="7" xfId="0" applyFont="1" applyFill="1" applyBorder="1" applyAlignment="1">
      <alignment horizontal="center" vertical="center" wrapText="1" shrinkToFit="1"/>
    </xf>
    <xf numFmtId="0" fontId="28" fillId="0" borderId="8" xfId="0" applyFont="1" applyFill="1" applyBorder="1" applyAlignment="1">
      <alignment horizontal="right" vertical="center" wrapText="1" shrinkToFit="1"/>
    </xf>
    <xf numFmtId="0" fontId="18"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19" fillId="0" borderId="0" xfId="0" applyFont="1" applyFill="1" applyBorder="1" applyAlignment="1">
      <alignment vertical="center" wrapText="1"/>
    </xf>
    <xf numFmtId="10" fontId="19" fillId="0" borderId="0" xfId="3" applyNumberFormat="1" applyFont="1" applyFill="1" applyAlignment="1">
      <alignment vertical="center" wrapText="1"/>
    </xf>
    <xf numFmtId="10" fontId="21" fillId="0" borderId="8" xfId="3" applyNumberFormat="1" applyFont="1" applyFill="1" applyBorder="1" applyAlignment="1">
      <alignment horizontal="center" vertical="center" wrapText="1"/>
    </xf>
    <xf numFmtId="10" fontId="23" fillId="0" borderId="8" xfId="3" applyNumberFormat="1" applyFont="1" applyFill="1" applyBorder="1" applyAlignment="1">
      <alignment horizontal="right" vertical="center" wrapText="1" shrinkToFit="1"/>
    </xf>
    <xf numFmtId="0" fontId="23" fillId="0" borderId="8" xfId="0" applyFont="1" applyFill="1" applyBorder="1" applyAlignment="1">
      <alignment horizontal="center" vertical="center" wrapText="1" shrinkToFit="1"/>
    </xf>
    <xf numFmtId="10" fontId="26" fillId="0" borderId="8" xfId="3" applyNumberFormat="1" applyFont="1" applyFill="1" applyBorder="1" applyAlignment="1">
      <alignment horizontal="right" vertical="center" wrapText="1" shrinkToFit="1"/>
    </xf>
    <xf numFmtId="10" fontId="28" fillId="0" borderId="8" xfId="3" applyNumberFormat="1" applyFont="1" applyFill="1" applyBorder="1" applyAlignment="1">
      <alignment horizontal="right" vertical="center" wrapText="1" shrinkToFit="1"/>
    </xf>
    <xf numFmtId="0" fontId="28" fillId="0" borderId="8" xfId="0" applyFont="1" applyFill="1" applyBorder="1" applyAlignment="1">
      <alignment horizontal="left" vertical="center" wrapText="1" shrinkToFit="1"/>
    </xf>
    <xf numFmtId="10" fontId="28" fillId="0" borderId="8" xfId="0" applyNumberFormat="1" applyFont="1" applyFill="1" applyBorder="1" applyAlignment="1">
      <alignment horizontal="right" vertical="center" wrapText="1" shrinkToFit="1"/>
    </xf>
    <xf numFmtId="10" fontId="19" fillId="0" borderId="0" xfId="0" applyNumberFormat="1" applyFont="1" applyFill="1" applyBorder="1" applyAlignment="1">
      <alignment vertical="center" wrapText="1"/>
    </xf>
    <xf numFmtId="43" fontId="19" fillId="0" borderId="0" xfId="1" applyFont="1" applyFill="1" applyBorder="1" applyAlignment="1">
      <alignment vertical="center" wrapText="1"/>
    </xf>
    <xf numFmtId="10" fontId="19" fillId="0" borderId="0" xfId="3" applyNumberFormat="1" applyFont="1" applyFill="1" applyBorder="1" applyAlignment="1">
      <alignment vertical="center" wrapText="1"/>
    </xf>
    <xf numFmtId="0" fontId="22" fillId="0" borderId="0" xfId="0" applyFont="1" applyAlignment="1">
      <alignment horizontal="left" vertical="center"/>
    </xf>
    <xf numFmtId="0" fontId="22" fillId="0" borderId="0" xfId="0" applyFont="1" applyAlignment="1">
      <alignment horizontal="center"/>
    </xf>
    <xf numFmtId="0" fontId="22" fillId="0" borderId="0" xfId="0" applyFont="1" applyAlignment="1">
      <alignment vertical="center"/>
    </xf>
    <xf numFmtId="0" fontId="22" fillId="0" borderId="8" xfId="0" applyFont="1" applyBorder="1" applyAlignment="1">
      <alignment horizontal="center"/>
    </xf>
    <xf numFmtId="0" fontId="22" fillId="0" borderId="8" xfId="0" applyFont="1" applyBorder="1"/>
    <xf numFmtId="40" fontId="22" fillId="0" borderId="8" xfId="0" applyNumberFormat="1" applyFont="1" applyBorder="1"/>
    <xf numFmtId="0" fontId="0" fillId="0" borderId="8" xfId="0" applyBorder="1"/>
    <xf numFmtId="0" fontId="32" fillId="0" borderId="8" xfId="0" applyFont="1" applyBorder="1" applyAlignment="1">
      <alignment horizontal="left"/>
    </xf>
    <xf numFmtId="40" fontId="33" fillId="0" borderId="8" xfId="0" applyNumberFormat="1" applyFont="1" applyBorder="1" applyAlignment="1">
      <alignment horizontal="right"/>
    </xf>
    <xf numFmtId="0" fontId="32" fillId="0" borderId="46" xfId="0" applyFont="1" applyBorder="1" applyAlignment="1">
      <alignment horizontal="left"/>
    </xf>
    <xf numFmtId="0" fontId="34" fillId="0" borderId="8" xfId="0" applyFont="1" applyBorder="1" applyAlignment="1">
      <alignment horizontal="center"/>
    </xf>
    <xf numFmtId="0" fontId="35" fillId="0" borderId="8" xfId="0" applyFont="1" applyBorder="1" applyAlignment="1">
      <alignment horizontal="center"/>
    </xf>
    <xf numFmtId="0" fontId="36" fillId="0" borderId="8" xfId="0" applyFont="1" applyBorder="1" applyAlignment="1">
      <alignment horizontal="center"/>
    </xf>
    <xf numFmtId="0" fontId="37" fillId="0" borderId="8" xfId="0" applyFont="1" applyBorder="1" applyAlignment="1">
      <alignment horizontal="left"/>
    </xf>
    <xf numFmtId="43" fontId="38" fillId="0" borderId="8" xfId="1" applyFont="1" applyBorder="1" applyAlignment="1"/>
    <xf numFmtId="43" fontId="39" fillId="0" borderId="8" xfId="1" applyFont="1" applyBorder="1" applyAlignment="1">
      <alignment horizontal="right"/>
    </xf>
    <xf numFmtId="0" fontId="38" fillId="0" borderId="8" xfId="0" applyFont="1" applyBorder="1"/>
    <xf numFmtId="0" fontId="0" fillId="0" borderId="0" xfId="0" applyFill="1" applyAlignment="1">
      <alignment vertical="center" wrapText="1"/>
    </xf>
    <xf numFmtId="0" fontId="0" fillId="0" borderId="0" xfId="0" applyFill="1" applyAlignment="1">
      <alignment vertical="center"/>
    </xf>
    <xf numFmtId="0" fontId="40" fillId="0" borderId="0" xfId="0" applyFont="1" applyFill="1" applyAlignment="1">
      <alignment vertical="center" wrapText="1"/>
    </xf>
    <xf numFmtId="0" fontId="0" fillId="0" borderId="0" xfId="0" applyFill="1" applyBorder="1" applyAlignment="1">
      <alignment vertical="center"/>
    </xf>
    <xf numFmtId="0" fontId="0" fillId="0" borderId="0" xfId="0" applyFill="1" applyAlignment="1">
      <alignment horizontal="center" vertical="center" wrapText="1"/>
    </xf>
    <xf numFmtId="0" fontId="41" fillId="0" borderId="0" xfId="0" applyFont="1" applyFill="1" applyAlignment="1">
      <alignment vertical="center" wrapText="1"/>
    </xf>
    <xf numFmtId="0" fontId="42" fillId="0" borderId="0" xfId="0" applyFont="1" applyFill="1" applyAlignment="1">
      <alignment horizontal="center" vertical="center" wrapText="1"/>
    </xf>
    <xf numFmtId="200" fontId="42" fillId="0" borderId="0" xfId="0" applyNumberFormat="1" applyFont="1" applyFill="1" applyAlignment="1">
      <alignment vertical="center" wrapText="1"/>
    </xf>
    <xf numFmtId="0" fontId="43" fillId="0" borderId="0" xfId="0" applyFont="1" applyFill="1" applyAlignment="1">
      <alignment horizontal="center" vertical="center" wrapText="1"/>
    </xf>
    <xf numFmtId="0" fontId="44" fillId="0" borderId="0" xfId="0" applyFont="1" applyFill="1" applyAlignment="1">
      <alignment horizontal="center" vertical="center" wrapText="1"/>
    </xf>
    <xf numFmtId="0" fontId="45" fillId="0" borderId="8" xfId="0" applyFont="1" applyFill="1" applyBorder="1" applyAlignment="1">
      <alignment horizontal="center" vertical="center" wrapText="1"/>
    </xf>
    <xf numFmtId="0" fontId="44" fillId="0" borderId="8" xfId="0" applyFont="1" applyFill="1" applyBorder="1" applyAlignment="1">
      <alignment horizontal="center" vertical="center" wrapText="1"/>
    </xf>
    <xf numFmtId="0" fontId="46" fillId="0" borderId="8" xfId="0" applyFont="1" applyFill="1" applyBorder="1" applyAlignment="1">
      <alignment horizontal="center" vertical="center" wrapText="1"/>
    </xf>
    <xf numFmtId="0" fontId="47" fillId="0" borderId="8" xfId="0" applyFont="1" applyFill="1" applyBorder="1" applyAlignment="1">
      <alignment horizontal="center" vertical="center" wrapText="1"/>
    </xf>
    <xf numFmtId="31" fontId="47" fillId="0" borderId="8" xfId="0" applyNumberFormat="1" applyFont="1" applyFill="1" applyBorder="1" applyAlignment="1">
      <alignment horizontal="center" vertical="center" wrapText="1"/>
    </xf>
    <xf numFmtId="31" fontId="46" fillId="0" borderId="8" xfId="0" applyNumberFormat="1" applyFont="1" applyFill="1" applyBorder="1" applyAlignment="1">
      <alignment horizontal="center" vertical="center" wrapText="1"/>
    </xf>
    <xf numFmtId="200" fontId="43" fillId="0" borderId="0" xfId="0" applyNumberFormat="1" applyFont="1" applyFill="1" applyAlignment="1">
      <alignment horizontal="center" vertical="center" wrapText="1"/>
    </xf>
    <xf numFmtId="200" fontId="46" fillId="0" borderId="8" xfId="0" applyNumberFormat="1" applyFont="1" applyFill="1" applyBorder="1" applyAlignment="1">
      <alignment horizontal="center" vertical="center"/>
    </xf>
    <xf numFmtId="200" fontId="46" fillId="0" borderId="8" xfId="0" applyNumberFormat="1" applyFont="1" applyFill="1" applyBorder="1" applyAlignment="1">
      <alignment horizontal="center" vertical="center" wrapText="1"/>
    </xf>
    <xf numFmtId="0" fontId="46" fillId="0" borderId="8" xfId="0" applyFont="1" applyFill="1" applyBorder="1" applyAlignment="1">
      <alignment horizontal="center" vertical="center" shrinkToFit="1"/>
    </xf>
    <xf numFmtId="0" fontId="48" fillId="0" borderId="8" xfId="0" applyFont="1" applyFill="1" applyBorder="1" applyAlignment="1">
      <alignment horizontal="center" vertical="center" wrapText="1"/>
    </xf>
    <xf numFmtId="31" fontId="49" fillId="0" borderId="8" xfId="0" applyNumberFormat="1" applyFont="1" applyFill="1" applyBorder="1" applyAlignment="1">
      <alignment horizontal="center" vertical="center" wrapText="1"/>
    </xf>
    <xf numFmtId="200" fontId="40" fillId="0" borderId="8" xfId="0" applyNumberFormat="1" applyFont="1" applyFill="1" applyBorder="1" applyAlignment="1">
      <alignment horizontal="center" vertical="center"/>
    </xf>
    <xf numFmtId="31" fontId="50" fillId="0" borderId="8" xfId="0" applyNumberFormat="1" applyFont="1" applyFill="1" applyBorder="1" applyAlignment="1">
      <alignment horizontal="center" vertical="center" wrapText="1"/>
    </xf>
    <xf numFmtId="200" fontId="51" fillId="0" borderId="8" xfId="0" applyNumberFormat="1" applyFont="1" applyFill="1" applyBorder="1" applyAlignment="1">
      <alignment horizontal="center" vertical="center"/>
    </xf>
  </cellXfs>
  <cellStyles count="12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4 3 2 2" xfId="49"/>
    <cellStyle name="好_Book1" xfId="50"/>
    <cellStyle name="常规 4 2 2" xfId="51"/>
    <cellStyle name="常规 4 4" xfId="52"/>
    <cellStyle name="链接单元格 5" xfId="53"/>
    <cellStyle name="强调文字颜色 2 3 2" xfId="54"/>
    <cellStyle name="args.style" xfId="55"/>
    <cellStyle name="好 3 2 2" xfId="56"/>
    <cellStyle name="千位分隔 2 6" xfId="57"/>
    <cellStyle name="Accent2 - 40%" xfId="58"/>
    <cellStyle name="千位分隔 2 2 4" xfId="59"/>
    <cellStyle name="常规 7 3" xfId="60"/>
    <cellStyle name="Accent2 - 60%" xfId="61"/>
    <cellStyle name="60% - 强调文字颜色 6 3 2" xfId="62"/>
    <cellStyle name="日期" xfId="63"/>
    <cellStyle name="千位分隔 2 2 2 4" xfId="64"/>
    <cellStyle name="千位分隔 2 4 4" xfId="65"/>
    <cellStyle name="40% - 强调文字颜色 5 4 2 2" xfId="66"/>
    <cellStyle name="常规_2010年经常性经费预算表（11.12分拆各科室）" xfId="67"/>
    <cellStyle name="A4 Small 210 x 297 mm 2" xfId="68"/>
    <cellStyle name="20% - 强调文字颜色 6 4 2 2" xfId="69"/>
    <cellStyle name="差_Book1 2" xfId="70"/>
    <cellStyle name="60% - 强调文字颜色 2 3" xfId="71"/>
    <cellStyle name="常规 6" xfId="72"/>
    <cellStyle name="e鯪9Y_x000b_ 3 2" xfId="73"/>
    <cellStyle name="_ET_STYLE_NoName_00__Sheet3" xfId="74"/>
    <cellStyle name="Accent5 - 60% 2 2" xfId="75"/>
    <cellStyle name="Accent6 3" xfId="76"/>
    <cellStyle name="解释性文本 2 2" xfId="77"/>
    <cellStyle name="常规 6 5" xfId="78"/>
    <cellStyle name="注释 5" xfId="79"/>
    <cellStyle name="千位分隔 6 2 2 3" xfId="80"/>
    <cellStyle name="20% - 强调文字颜色 4 4 2" xfId="81"/>
    <cellStyle name="强调文字颜色 1 2 3" xfId="82"/>
    <cellStyle name="常规 5 2" xfId="83"/>
    <cellStyle name="Accent1 - 60% 2 2" xfId="84"/>
    <cellStyle name="差 6" xfId="85"/>
    <cellStyle name="差_分科室 2 2" xfId="86"/>
    <cellStyle name="百分比 4" xfId="87"/>
    <cellStyle name="20% - 强调文字颜色 4 4 2 2" xfId="88"/>
    <cellStyle name="百分比 5" xfId="89"/>
    <cellStyle name="Accent4 2 2" xfId="90"/>
    <cellStyle name="Accent6 2" xfId="91"/>
    <cellStyle name="百分比 6" xfId="92"/>
    <cellStyle name="20% - 强调文字颜色 2 4 2" xfId="93"/>
    <cellStyle name="计算 2 3 3" xfId="94"/>
    <cellStyle name="计算 3 2" xfId="95"/>
    <cellStyle name="好_7.1罗平县大学生“村官”统计季报表(7月修订，下发空表)" xfId="96"/>
    <cellStyle name="千位分隔 2 3 2 2" xfId="97"/>
    <cellStyle name="常规 8 3" xfId="98"/>
    <cellStyle name="表标题 2 2" xfId="99"/>
    <cellStyle name="40% - 强调文字颜色 6 5" xfId="100"/>
    <cellStyle name="60% - 强调文字颜色 4 2 3" xfId="101"/>
    <cellStyle name="40% - 强调文字颜色 2 4 2 2" xfId="102"/>
    <cellStyle name="20% - 强调文字颜色 3 3" xfId="103"/>
    <cellStyle name="常规 8 2" xfId="104"/>
    <cellStyle name="千位分隔 6 2" xfId="105"/>
    <cellStyle name="检查单元格 3 2" xfId="106"/>
    <cellStyle name="汇总 2 4 2" xfId="107"/>
    <cellStyle name="链接单元格 3" xfId="108"/>
    <cellStyle name="40% - 强调文字颜色 4 3 2" xfId="109"/>
    <cellStyle name="输入 2 2 2 2" xfId="110"/>
    <cellStyle name="输出 2" xfId="111"/>
    <cellStyle name="20% - 强调文字颜色 2 4 2 2" xfId="112"/>
    <cellStyle name="链接单元格 4" xfId="113"/>
    <cellStyle name="输出 2 4 2 2" xfId="114"/>
    <cellStyle name="输入 2 2 2 3" xfId="115"/>
    <cellStyle name="千位分隔 6 4" xfId="116"/>
    <cellStyle name="Accent2 - 40% 3" xfId="117"/>
    <cellStyle name="PSChar" xfId="118"/>
    <cellStyle name="千位分隔 6 5" xfId="119"/>
    <cellStyle name="链接单元格 6" xfId="120"/>
    <cellStyle name="好_Book1_云南省建国前入党的老党员补贴有关情况统计表2010(1).01 3 2" xfId="121"/>
    <cellStyle name="常规 6 3 2 3" xfId="122"/>
    <cellStyle name="Accent3 - 20% 3 2" xfId="123"/>
    <cellStyle name="标题 1 4 2" xfId="124"/>
    <cellStyle name="20% - 强调文字颜色 3 3 2" xfId="125"/>
    <cellStyle name="_弱电系统设备配置报价清单" xfId="126"/>
    <cellStyle name="常规 6 2" xfId="127"/>
    <cellStyle name="注释 2" xfId="128"/>
    <cellStyle name="60% - 强调文字颜色 2 3 2" xfId="129"/>
    <cellStyle name="e鯪9Y_x000b_ 3 2 2" xfId="130"/>
    <cellStyle name="注释 4" xfId="131"/>
    <cellStyle name="常规 6 4" xfId="132"/>
    <cellStyle name="常规 4 2 2 2" xfId="133"/>
    <cellStyle name="Accent6 - 60%" xfId="134"/>
    <cellStyle name="60% - 强调文字颜色 2 2 3" xfId="135"/>
    <cellStyle name="输入 6 2" xfId="136"/>
    <cellStyle name="常规 5 3" xfId="137"/>
    <cellStyle name="PSDate" xfId="138"/>
    <cellStyle name="注释 2 2 3" xfId="139"/>
    <cellStyle name="常规 6 2 2 3" xfId="140"/>
    <cellStyle name="常规 5 4" xfId="141"/>
    <cellStyle name="常规 4 3 2" xfId="142"/>
    <cellStyle name="60% - 强调文字颜色 2 3 2 2" xfId="143"/>
    <cellStyle name="注释 2 2" xfId="144"/>
    <cellStyle name="40% - 强调文字颜色 5 6" xfId="145"/>
    <cellStyle name="常规 6 2 2" xfId="146"/>
    <cellStyle name="e鯪9Y_x000b_ 3 2 2 2" xfId="147"/>
    <cellStyle name="常规 2_2012年计划草案1025上报" xfId="148"/>
    <cellStyle name="Accent1 - 20% 2 2 2" xfId="149"/>
    <cellStyle name="20% - 强调文字颜色 1 3 2 2" xfId="150"/>
    <cellStyle name="常规 6 2 5" xfId="151"/>
    <cellStyle name="Accent5 - 20% 2" xfId="152"/>
    <cellStyle name="常规 3 4" xfId="153"/>
    <cellStyle name="Accent4 - 40% 3" xfId="154"/>
    <cellStyle name="注释 2 2 2" xfId="155"/>
    <cellStyle name="40% - 强调文字颜色 5 6 2" xfId="156"/>
    <cellStyle name="Accent1 - 40% 3" xfId="157"/>
    <cellStyle name="常规 6 2 2 2" xfId="158"/>
    <cellStyle name="常规 3 4 2" xfId="159"/>
    <cellStyle name="千位分隔 2 5" xfId="160"/>
    <cellStyle name="Accent4 - 40% 3 2" xfId="161"/>
    <cellStyle name="千位分隔 2 2 3" xfId="162"/>
    <cellStyle name="常规 4 5" xfId="163"/>
    <cellStyle name="常规 4 3" xfId="164"/>
    <cellStyle name="常规 3 5" xfId="165"/>
    <cellStyle name="Accent4 - 40% 2 2 2" xfId="166"/>
    <cellStyle name="样式 1 3" xfId="167"/>
    <cellStyle name="常规 3 3 2 2" xfId="168"/>
    <cellStyle name="Accent4 - 40% 2 2" xfId="169"/>
    <cellStyle name="输入 4 2 2" xfId="170"/>
    <cellStyle name="常规 3 3 2" xfId="171"/>
    <cellStyle name="20% - 强调文字颜色 4 2 3" xfId="172"/>
    <cellStyle name="百分比 2 4 2 2" xfId="173"/>
    <cellStyle name="Accent6 - 40%" xfId="174"/>
    <cellStyle name="t_HVAC Equipment (3)_Sheet1" xfId="175"/>
    <cellStyle name="常规 3 3" xfId="176"/>
    <cellStyle name="输入 4 2" xfId="177"/>
    <cellStyle name="Accent4 - 40% 2" xfId="178"/>
    <cellStyle name="适中 6" xfId="179"/>
    <cellStyle name="常规 3 2 4" xfId="180"/>
    <cellStyle name="常规 3 2 2 2" xfId="181"/>
    <cellStyle name="适中 4 2" xfId="182"/>
    <cellStyle name="差_Book1_云南省建国前入党的老党员补贴有关情况统计表2010(1).01 3" xfId="183"/>
    <cellStyle name="输出 4 2 2" xfId="184"/>
    <cellStyle name="常规 3 2" xfId="185"/>
    <cellStyle name="Mon閠aire_!!!GO" xfId="186"/>
    <cellStyle name="链接单元格 6 2" xfId="187"/>
    <cellStyle name="20% - 强调文字颜色 4 2" xfId="188"/>
    <cellStyle name="输出 4 2" xfId="189"/>
    <cellStyle name="常规 3" xfId="190"/>
    <cellStyle name="标题 4 2 2" xfId="191"/>
    <cellStyle name="常规 7 3 3 2" xfId="192"/>
    <cellStyle name="千位分隔 3 2" xfId="193"/>
    <cellStyle name="差_Book1_1 2 2" xfId="194"/>
    <cellStyle name="常规_2010年部门预算基础资料（8-26英俊）" xfId="195"/>
    <cellStyle name="解释性文本 2" xfId="196"/>
    <cellStyle name="输入 2" xfId="197"/>
    <cellStyle name="常规 2 8" xfId="198"/>
    <cellStyle name="强调文字颜色 2 3 2 2" xfId="199"/>
    <cellStyle name="千位分隔 5 2 2 2 2 2" xfId="200"/>
    <cellStyle name="强调文字颜色 4 4" xfId="201"/>
    <cellStyle name="常规 10 2 2" xfId="202"/>
    <cellStyle name="常规 2 7" xfId="203"/>
    <cellStyle name="t" xfId="204"/>
    <cellStyle name="强调文字颜色 4 3" xfId="205"/>
    <cellStyle name="Accent2 2 2" xfId="206"/>
    <cellStyle name="40% - 强调文字颜色 1 4 2 2" xfId="207"/>
    <cellStyle name="常规 9 3 2 2" xfId="208"/>
    <cellStyle name="常规 2 6" xfId="209"/>
    <cellStyle name="常规 2 5" xfId="210"/>
    <cellStyle name="Accent2 - 40% 3 2" xfId="211"/>
    <cellStyle name="PSInt" xfId="212"/>
    <cellStyle name="常规 2 4" xfId="213"/>
    <cellStyle name="60% - 强调文字颜色 5 6 2" xfId="214"/>
    <cellStyle name="差_7.1罗平县大学生“村官”统计季报表(7月修订，下发空表) 2" xfId="215"/>
    <cellStyle name="per.style" xfId="216"/>
    <cellStyle name="Accent1 - 40% 2" xfId="217"/>
    <cellStyle name="强调文字颜色 2 4 2 2" xfId="218"/>
    <cellStyle name="常规 2 3 2 2" xfId="219"/>
    <cellStyle name="百分比 3 2" xfId="220"/>
    <cellStyle name="20% - 强调文字颜色 5 3 2 2" xfId="221"/>
    <cellStyle name="好_Book1_云南省建国前入党的老党员补贴有关情况统计表2010(1).01" xfId="222"/>
    <cellStyle name="输入 3 2" xfId="223"/>
    <cellStyle name="常规 2 3" xfId="224"/>
    <cellStyle name="常规 2 2" xfId="225"/>
    <cellStyle name="部门" xfId="226"/>
    <cellStyle name="Currency1" xfId="227"/>
    <cellStyle name="计算 6 2" xfId="228"/>
    <cellStyle name="适中 3 2" xfId="229"/>
    <cellStyle name="常规 13" xfId="230"/>
    <cellStyle name="常规 9 2 3 2" xfId="231"/>
    <cellStyle name="货币 2 4 2" xfId="232"/>
    <cellStyle name="常规 11 2" xfId="233"/>
    <cellStyle name="标题 2 3 2 2" xfId="234"/>
    <cellStyle name="20% - 强调文字颜色 3 3 2 2" xfId="235"/>
    <cellStyle name="40% - 强调文字颜色 6 2" xfId="236"/>
    <cellStyle name="链接单元格 2 2 2" xfId="237"/>
    <cellStyle name="Percent_!!!GO" xfId="238"/>
    <cellStyle name="常规 2 2 2 3" xfId="239"/>
    <cellStyle name="好_Sheet1 2 2" xfId="240"/>
    <cellStyle name="60% - 强调文字颜色 3 4 2" xfId="241"/>
    <cellStyle name="40% - 强调文字颜色 1 4" xfId="242"/>
    <cellStyle name="常规 9 3" xfId="243"/>
    <cellStyle name="强调文字颜色 5 2 2 2" xfId="244"/>
    <cellStyle name="Accent2" xfId="245"/>
    <cellStyle name="常规 10 7" xfId="246"/>
    <cellStyle name="60% - 强调文字颜色 1 4" xfId="247"/>
    <cellStyle name="Accent4 - 20% 2 2" xfId="248"/>
    <cellStyle name="Millares_96 Risk" xfId="249"/>
    <cellStyle name="常规 2 2 2 2" xfId="250"/>
    <cellStyle name="40% - 强调文字颜色 1 3" xfId="251"/>
    <cellStyle name="常规 9 2" xfId="252"/>
    <cellStyle name="Accent1" xfId="253"/>
    <cellStyle name="常规 10 6" xfId="254"/>
    <cellStyle name="常规 10 5 2" xfId="255"/>
    <cellStyle name="no dec" xfId="256"/>
    <cellStyle name="Accent1 - 20% 2" xfId="257"/>
    <cellStyle name="20% - 强调文字颜色 1 3" xfId="258"/>
    <cellStyle name="强调文字颜色 2 2 2 2" xfId="259"/>
    <cellStyle name="常规 2 4 2 2" xfId="260"/>
    <cellStyle name="Accent1 - 40% 2 2 2" xfId="261"/>
    <cellStyle name="强调文字颜色 6 5" xfId="262"/>
    <cellStyle name="常规 10 4 3" xfId="263"/>
    <cellStyle name="常规 10 2 5" xfId="264"/>
    <cellStyle name="百分比 2 4 2" xfId="265"/>
    <cellStyle name="强调文字颜色 4 6" xfId="266"/>
    <cellStyle name="常规 10 2 4" xfId="267"/>
    <cellStyle name="汇总 5" xfId="268"/>
    <cellStyle name="20% - 强调文字颜色 2 3 2 2" xfId="269"/>
    <cellStyle name="差_分科室 2" xfId="270"/>
    <cellStyle name="好_Book1_云南省建国前入党的老党员补贴有关情况统计表2010(1).01 2" xfId="271"/>
    <cellStyle name="60% - 强调文字颜色 6 4" xfId="272"/>
    <cellStyle name="百分比 3 2 2" xfId="273"/>
    <cellStyle name="差_分科室" xfId="274"/>
    <cellStyle name="20% - 强调文字颜色 2 3 2" xfId="275"/>
    <cellStyle name="差_Sheet1 2 2" xfId="276"/>
    <cellStyle name="常规 12" xfId="277"/>
    <cellStyle name="好 4 2" xfId="278"/>
    <cellStyle name="差_Sheet1 2" xfId="279"/>
    <cellStyle name="60% - 强调文字颜色 4 6 2" xfId="280"/>
    <cellStyle name="好 4" xfId="281"/>
    <cellStyle name="60% - 强调文字颜色 4 6" xfId="282"/>
    <cellStyle name="差_Sheet1" xfId="283"/>
    <cellStyle name="20% - 强调文字颜色 4 2 2 2" xfId="284"/>
    <cellStyle name="_Book1_1" xfId="285"/>
    <cellStyle name="常规 3 2 2" xfId="286"/>
    <cellStyle name="适中 4" xfId="287"/>
    <cellStyle name="差_Book1_云南省建国前入党的老党员补贴有关情况统计表2010(1).01 3 2" xfId="288"/>
    <cellStyle name="Accent5 - 20% 2 2" xfId="289"/>
    <cellStyle name="注释 2 5 2" xfId="290"/>
    <cellStyle name="差_Book1_云南省建国前入党的老党员补贴有关情况统计表2010(1).01 2 2" xfId="291"/>
    <cellStyle name="标题 7" xfId="292"/>
    <cellStyle name="注释 2 4 2" xfId="293"/>
    <cellStyle name="普通_97-917" xfId="294"/>
    <cellStyle name="Accent2 - 20% 3 2" xfId="295"/>
    <cellStyle name="差_Book1_1" xfId="296"/>
    <cellStyle name="t_HVAC Equipment (3)" xfId="297"/>
    <cellStyle name="差_7.1罗平县大学生“村官”统计季报表(7月修订，下发空表) 2 2" xfId="298"/>
    <cellStyle name="差_7.1罗平县大学生“村官”统计季报表(7月修订，下发空表)" xfId="299"/>
    <cellStyle name="好_Book1_云南省建国前入党的老党员补贴有关情况统计表2010(1).01 3" xfId="300"/>
    <cellStyle name="60% - 强调文字颜色 6 5" xfId="301"/>
    <cellStyle name="差_2016年国资预算（20151221报财局）" xfId="302"/>
    <cellStyle name="千位分隔 2 4" xfId="303"/>
    <cellStyle name="Input [yellow]" xfId="304"/>
    <cellStyle name="好_Book1_1 2 2" xfId="305"/>
    <cellStyle name="千位分隔 2 2 2" xfId="306"/>
    <cellStyle name="差_2015年市本级还贷预算2014.9.26" xfId="307"/>
    <cellStyle name="20% - 强调文字颜色 1 6 2" xfId="308"/>
    <cellStyle name="_Book1" xfId="309"/>
    <cellStyle name="常规 10 2 2 2" xfId="310"/>
    <cellStyle name="样式 1 4" xfId="311"/>
    <cellStyle name="强调文字颜色 4 4 2" xfId="312"/>
    <cellStyle name="Accent4 - 20%" xfId="313"/>
    <cellStyle name="差 4 2 2" xfId="314"/>
    <cellStyle name="百分比 2 2 2" xfId="315"/>
    <cellStyle name="千位分隔 2 5 2" xfId="316"/>
    <cellStyle name="千位分隔 2 2 3 2" xfId="317"/>
    <cellStyle name="千位分隔 9 2 2" xfId="318"/>
    <cellStyle name="注释 2 2 2 3" xfId="319"/>
    <cellStyle name="差 3 2" xfId="320"/>
    <cellStyle name="解释性文本 6 2" xfId="321"/>
    <cellStyle name="适中 3 2 2" xfId="322"/>
    <cellStyle name="差 2 2" xfId="323"/>
    <cellStyle name="标题 9 2" xfId="324"/>
    <cellStyle name="Accent6 - 20% 3" xfId="325"/>
    <cellStyle name="好_7.1罗平县大学生“村官”统计季报表(7月修订，下发空表) 2 2" xfId="326"/>
    <cellStyle name="20% - 强调文字颜色 6 2 2" xfId="327"/>
    <cellStyle name="常规 8 3 2 2" xfId="328"/>
    <cellStyle name="40% - 强调文字颜色 4 4" xfId="329"/>
    <cellStyle name="捠壿_Region Orders (2)" xfId="330"/>
    <cellStyle name="强调文字颜色 1 4 2" xfId="331"/>
    <cellStyle name="标题 5 2 2" xfId="332"/>
    <cellStyle name="20% - 强调文字颜色 1 6" xfId="333"/>
    <cellStyle name="好 3" xfId="334"/>
    <cellStyle name="常规 7 4 3" xfId="335"/>
    <cellStyle name="标题 5 2" xfId="336"/>
    <cellStyle name="千位分隔 2 4 2 2 3" xfId="337"/>
    <cellStyle name="Accent3 - 60% 2" xfId="338"/>
    <cellStyle name="注释 2 7" xfId="339"/>
    <cellStyle name="20% - 强调文字颜色 1 2 2 2" xfId="340"/>
    <cellStyle name="标题 5" xfId="341"/>
    <cellStyle name="20% - 强调文字颜色 6 4 2" xfId="342"/>
    <cellStyle name="A4 Small 210 x 297 mm" xfId="343"/>
    <cellStyle name="强调文字颜色 3 2 3" xfId="344"/>
    <cellStyle name="差_Book1" xfId="345"/>
    <cellStyle name="注释 6" xfId="346"/>
    <cellStyle name="货币 2 2" xfId="347"/>
    <cellStyle name="检查单元格 4 2" xfId="348"/>
    <cellStyle name="汇总 2 5 2" xfId="349"/>
    <cellStyle name="千位分隔 7 2" xfId="350"/>
    <cellStyle name="标题 4 6 2" xfId="351"/>
    <cellStyle name="Accent3 - 20% 2 2" xfId="352"/>
    <cellStyle name="汇总 3" xfId="353"/>
    <cellStyle name="标题 1 3 2" xfId="354"/>
    <cellStyle name="千位分隔 7" xfId="355"/>
    <cellStyle name="标题 4 6" xfId="356"/>
    <cellStyle name="t_Sheet1" xfId="357"/>
    <cellStyle name="40% - 强调文字颜色 3 3 2 2" xfId="358"/>
    <cellStyle name="计算 2 3 2 2" xfId="359"/>
    <cellStyle name="检查单元格 4" xfId="360"/>
    <cellStyle name="汇总 2 5" xfId="361"/>
    <cellStyle name="标题 4 3 2 2" xfId="362"/>
    <cellStyle name="千位分隔 4 2 2" xfId="363"/>
    <cellStyle name="千位分隔 4 2" xfId="364"/>
    <cellStyle name="标题 4 3 2" xfId="365"/>
    <cellStyle name="注释 3" xfId="366"/>
    <cellStyle name="常规 6 3" xfId="367"/>
    <cellStyle name="_ET_STYLE_NoName_00_ 2" xfId="368"/>
    <cellStyle name="标题 4 2 2 2" xfId="369"/>
    <cellStyle name="千位分隔 3 2 2" xfId="370"/>
    <cellStyle name="常规 10 2 3 2" xfId="371"/>
    <cellStyle name="Accent6 - 20%" xfId="372"/>
    <cellStyle name="输入 2 2" xfId="373"/>
    <cellStyle name="标题 3 3 2 2" xfId="374"/>
    <cellStyle name="Accent5 2 2" xfId="375"/>
    <cellStyle name="_20140303 江门市市级价格调节基金2013年收支情况及2014年支出计划一览表" xfId="376"/>
    <cellStyle name="Accent3 - 20% 2" xfId="377"/>
    <cellStyle name="标题 1 3" xfId="378"/>
    <cellStyle name="输入 6" xfId="379"/>
    <cellStyle name="Currency_!!!GO" xfId="380"/>
    <cellStyle name="标题 3 3 2" xfId="381"/>
    <cellStyle name="分级显示列_1_Book1" xfId="382"/>
    <cellStyle name="标题 2 5" xfId="383"/>
    <cellStyle name="强调 1 2 2" xfId="384"/>
    <cellStyle name="好_分科室 2 2" xfId="385"/>
    <cellStyle name="Percent [2]" xfId="386"/>
    <cellStyle name="标题 2 2 2 2" xfId="387"/>
    <cellStyle name="Accent1 - 60% 2" xfId="388"/>
    <cellStyle name="标题 1 5" xfId="389"/>
    <cellStyle name="60% - 强调文字颜色 5 2" xfId="390"/>
    <cellStyle name="标题 1 4 2 2" xfId="391"/>
    <cellStyle name="Accent3 - 20% 3" xfId="392"/>
    <cellStyle name="标题 1 4" xfId="393"/>
    <cellStyle name="_Book1_云南省建国前入党的老党员补贴有关情况统计表2010(1).01" xfId="394"/>
    <cellStyle name="40% - 强调文字颜色 1 5" xfId="395"/>
    <cellStyle name="常规 9 4" xfId="396"/>
    <cellStyle name="Accent3" xfId="397"/>
    <cellStyle name="强调文字颜色 6 4 2" xfId="398"/>
    <cellStyle name="标题 1 3 2 2" xfId="399"/>
    <cellStyle name="强调文字颜色 1 5" xfId="400"/>
    <cellStyle name="汇总 3 2" xfId="401"/>
    <cellStyle name="未定义" xfId="402"/>
    <cellStyle name="Accent3 - 60% 2 2" xfId="403"/>
    <cellStyle name="编号" xfId="404"/>
    <cellStyle name="差 5" xfId="405"/>
    <cellStyle name="常规 8 2 3 2" xfId="406"/>
    <cellStyle name="百分比 3" xfId="407"/>
    <cellStyle name="20% - 强调文字颜色 5 3 2" xfId="408"/>
    <cellStyle name="40% - 强调文字颜色 5 2" xfId="409"/>
    <cellStyle name="好 2 3" xfId="410"/>
    <cellStyle name="百分比 5 2 2" xfId="411"/>
    <cellStyle name="标题 2 2 2" xfId="412"/>
    <cellStyle name="好_分科室 2" xfId="413"/>
    <cellStyle name="百分比 2 7" xfId="414"/>
    <cellStyle name="40% - 强调文字颜色 2 4 2" xfId="415"/>
    <cellStyle name="差 2 3" xfId="416"/>
    <cellStyle name="千位分隔 6 2 2 2" xfId="417"/>
    <cellStyle name="强调文字颜色 1 2 2" xfId="418"/>
    <cellStyle name="60% - 强调文字颜色 5 4 2 2" xfId="419"/>
    <cellStyle name="千位分隔 9 3" xfId="420"/>
    <cellStyle name="差 4" xfId="421"/>
    <cellStyle name="百分比 2" xfId="422"/>
    <cellStyle name="千位分隔 7 3" xfId="423"/>
    <cellStyle name="Accent6 - 40% 2 2 2" xfId="424"/>
    <cellStyle name="好 2 2" xfId="425"/>
    <cellStyle name="标题 4 5" xfId="426"/>
    <cellStyle name="千位分隔 6" xfId="427"/>
    <cellStyle name="40% - 强调文字颜色 4 2 3" xfId="428"/>
    <cellStyle name="强调文字颜色 1 2 2 2" xfId="429"/>
    <cellStyle name="千位分隔 6 2 2 2 2" xfId="430"/>
    <cellStyle name="Standard_AREAS" xfId="431"/>
    <cellStyle name="PSSpacer" xfId="432"/>
    <cellStyle name="40% - 强调文字颜色 4 6" xfId="433"/>
    <cellStyle name="强调文字颜色 1 3 2 2" xfId="434"/>
    <cellStyle name="千位分隔 5 3 3" xfId="435"/>
    <cellStyle name="差 3 2 2" xfId="436"/>
    <cellStyle name="警告文本 6" xfId="437"/>
    <cellStyle name="40% - 强调文字颜色 1 6" xfId="438"/>
    <cellStyle name="常规 9 5" xfId="439"/>
    <cellStyle name="Accent4" xfId="440"/>
    <cellStyle name="PSHeading" xfId="441"/>
    <cellStyle name="千位分隔 5 2 2" xfId="442"/>
    <cellStyle name="标题 4 4 2 2" xfId="443"/>
    <cellStyle name="PSDec" xfId="444"/>
    <cellStyle name="标题 1 6" xfId="445"/>
    <cellStyle name="Normal_!!!GO" xfId="446"/>
    <cellStyle name="百分比 2 5 2" xfId="447"/>
    <cellStyle name="差 3" xfId="448"/>
    <cellStyle name="解释性文本 6" xfId="449"/>
    <cellStyle name="千位分隔 9 2" xfId="450"/>
    <cellStyle name="Normal - Style1" xfId="451"/>
    <cellStyle name="Accent4 3" xfId="452"/>
    <cellStyle name="New Times Roman" xfId="453"/>
    <cellStyle name="Accent3 - 40%" xfId="454"/>
    <cellStyle name="Accent4 3 2" xfId="455"/>
    <cellStyle name="Mon閠aire [0]_!!!GO" xfId="456"/>
    <cellStyle name="强调文字颜色 5 6 2" xfId="457"/>
    <cellStyle name="Accent3 - 20%" xfId="458"/>
    <cellStyle name="Accent5 2" xfId="459"/>
    <cellStyle name="Milliers_!!!GO" xfId="460"/>
    <cellStyle name="_Book1_2_云南省建国前入党的老党员补贴有关情况统计表2010(1).01" xfId="461"/>
    <cellStyle name="Accent4 - 60%" xfId="462"/>
    <cellStyle name="捠壿 [0.00]_Region Orders (2)" xfId="463"/>
    <cellStyle name="千位分隔 4 2 2 4" xfId="464"/>
    <cellStyle name="Accent3 - 40% 3" xfId="465"/>
    <cellStyle name="好_2016年国资预算（20151221报财局）" xfId="466"/>
    <cellStyle name="标题 8" xfId="467"/>
    <cellStyle name="千位分隔 5 2 2 2 2" xfId="468"/>
    <cellStyle name="注释 2 4 3" xfId="469"/>
    <cellStyle name="常规 10 2" xfId="470"/>
    <cellStyle name="Linked Cells" xfId="471"/>
    <cellStyle name="千位分隔 4 2 4" xfId="472"/>
    <cellStyle name="强调文字颜色 3 3" xfId="473"/>
    <cellStyle name="Input Cells" xfId="474"/>
    <cellStyle name="常规 2 5 2" xfId="475"/>
    <cellStyle name="强调文字颜色 4 2 2" xfId="476"/>
    <cellStyle name="差_7.1罗平县大学生“村官”统计季报表(7月修订，下发空表) 3 2" xfId="477"/>
    <cellStyle name="_开源节流方案附表0" xfId="478"/>
    <cellStyle name="60% - 强调文字颜色 6 2 2" xfId="479"/>
    <cellStyle name="Header2" xfId="480"/>
    <cellStyle name="强调文字颜色 5 2 3" xfId="481"/>
    <cellStyle name="千位分隔 2 3 4" xfId="482"/>
    <cellStyle name="百分比 5 2" xfId="483"/>
    <cellStyle name="标题 2 2" xfId="484"/>
    <cellStyle name="Grey" xfId="485"/>
    <cellStyle name="好_分科室" xfId="486"/>
    <cellStyle name="e鯪9Y_x000b__+登记表--江门市本级2015年基金收入支出计划表及明细表（最新版）" xfId="487"/>
    <cellStyle name="e鯪9Y_x000b_ 3 3 2" xfId="488"/>
    <cellStyle name="20% - 强调文字颜色 4 6 2" xfId="489"/>
    <cellStyle name="常规 7" xfId="490"/>
    <cellStyle name="Accent4 - 20% 3 2" xfId="491"/>
    <cellStyle name="e鯪9Y_x000b_ 3 3" xfId="492"/>
    <cellStyle name="强调 2 2 2" xfId="493"/>
    <cellStyle name="检查单元格 4 2 2" xfId="494"/>
    <cellStyle name="e鯪9Y_x000b_ 2 2 2" xfId="495"/>
    <cellStyle name="汇总 2 4 2 2" xfId="496"/>
    <cellStyle name="检查单元格 3 2 2" xfId="497"/>
    <cellStyle name="强调文字颜色 5 3" xfId="498"/>
    <cellStyle name="Accent2 3 2" xfId="499"/>
    <cellStyle name="常规 3 6" xfId="500"/>
    <cellStyle name="40% - 强调文字颜色 6 2 3" xfId="501"/>
    <cellStyle name="货币 2" xfId="502"/>
    <cellStyle name="Date" xfId="503"/>
    <cellStyle name="3232" xfId="504"/>
    <cellStyle name="20% - 强调文字颜色 5 2 2" xfId="505"/>
    <cellStyle name="强调文字颜色 5 4 2" xfId="506"/>
    <cellStyle name="常规 10 3 2 2" xfId="507"/>
    <cellStyle name="千位分隔 2 5 3" xfId="508"/>
    <cellStyle name="差 2" xfId="509"/>
    <cellStyle name="解释性文本 5" xfId="510"/>
    <cellStyle name="差_Book1_云南省建国前入党的老党员补贴有关情况统计表2010(1).01 2" xfId="511"/>
    <cellStyle name="百分比 2 2" xfId="512"/>
    <cellStyle name="差 4 2" xfId="513"/>
    <cellStyle name="标题 3 4 2 2" xfId="514"/>
    <cellStyle name="Moneda [0]_96 Risk" xfId="515"/>
    <cellStyle name="40% - 强调文字颜色 1 3 2 2" xfId="516"/>
    <cellStyle name="货币 2 3 2" xfId="517"/>
    <cellStyle name="常规 9 2 2 2" xfId="518"/>
    <cellStyle name="Accent1 2 2" xfId="519"/>
    <cellStyle name="Currency [0]_!!!GO" xfId="520"/>
    <cellStyle name="Comma_!!!GO" xfId="521"/>
    <cellStyle name="40% - 强调文字颜色 5 2 2" xfId="522"/>
    <cellStyle name="20% - 强调文字颜色 6 5" xfId="523"/>
    <cellStyle name="常规 7 2 4" xfId="524"/>
    <cellStyle name="标题 3 3" xfId="525"/>
    <cellStyle name="Comma [0]_!!!GO" xfId="526"/>
    <cellStyle name="百分比 2 6" xfId="527"/>
    <cellStyle name="60% - 强调文字颜色 4 3 2 2" xfId="528"/>
    <cellStyle name="60% - 强调文字颜色 5 2 2" xfId="529"/>
    <cellStyle name="Accent6 - 40% 3" xfId="530"/>
    <cellStyle name="ColLevel_0" xfId="531"/>
    <cellStyle name="差_Book1_云南省建国前入党的老党员补贴有关情况统计表2010(1).01 2 2 2" xfId="532"/>
    <cellStyle name="20% - 强调文字颜色 5 4 2 2" xfId="533"/>
    <cellStyle name="20% - 强调文字颜色 2 3" xfId="534"/>
    <cellStyle name="输出 2 3" xfId="535"/>
    <cellStyle name="60% - 强调文字颜色 3 2 2 2" xfId="536"/>
    <cellStyle name="千位分隔 5 2 2 3" xfId="537"/>
    <cellStyle name="标题 2 3 2" xfId="538"/>
    <cellStyle name="常规 11" xfId="539"/>
    <cellStyle name="常规 5" xfId="540"/>
    <cellStyle name="Accent6 3 2" xfId="541"/>
    <cellStyle name="Accent5 3 2" xfId="542"/>
    <cellStyle name="标题 2 3" xfId="543"/>
    <cellStyle name="输入 2 3 2 2" xfId="544"/>
    <cellStyle name="常规 8 5 2" xfId="545"/>
    <cellStyle name="商品名称" xfId="546"/>
    <cellStyle name="20% - 强调文字颜色 3 4" xfId="547"/>
    <cellStyle name="Accent6 2 2" xfId="548"/>
    <cellStyle name="标题 6 2 2" xfId="549"/>
    <cellStyle name="Accent2 2" xfId="550"/>
    <cellStyle name="常规 7 7" xfId="551"/>
    <cellStyle name="40% - 强调文字颜色 1 4 2" xfId="552"/>
    <cellStyle name="常规 9 3 2" xfId="553"/>
    <cellStyle name="差_2016年珠海市社会保险参保缴费比例" xfId="554"/>
    <cellStyle name="常规 4" xfId="555"/>
    <cellStyle name="20% - 强调文字颜色 4 3" xfId="556"/>
    <cellStyle name="Accent6 - 60% 2 2" xfId="557"/>
    <cellStyle name="Accent6 - 60% 2" xfId="558"/>
    <cellStyle name="Accent6 - 40% 3 2" xfId="559"/>
    <cellStyle name="强调文字颜色 2 6" xfId="560"/>
    <cellStyle name="好_7.1罗平县大学生“村官”统计季报表(7月修订，下发空表) 2 2 2" xfId="561"/>
    <cellStyle name="20% - 强调文字颜色 6 2 2 2" xfId="562"/>
    <cellStyle name="Accent6 - 20% 3 2" xfId="563"/>
    <cellStyle name="Accent5 3" xfId="564"/>
    <cellStyle name="常规 8 4 2" xfId="565"/>
    <cellStyle name="千位[0]_ 方正PC" xfId="566"/>
    <cellStyle name="常规 12 2" xfId="567"/>
    <cellStyle name="好 4 2 2" xfId="568"/>
    <cellStyle name="Accent5 - 60% 2" xfId="569"/>
    <cellStyle name="Accent5 - 20% 3 2" xfId="570"/>
    <cellStyle name="Accent5 - 20% 2 2 2" xfId="571"/>
    <cellStyle name="常规 2 3 3" xfId="572"/>
    <cellStyle name="40% - 强调文字颜色 1 6 2" xfId="573"/>
    <cellStyle name="常规 9 5 2" xfId="574"/>
    <cellStyle name="常规 9 7" xfId="575"/>
    <cellStyle name="Accent6" xfId="576"/>
    <cellStyle name="Accent4 2" xfId="577"/>
    <cellStyle name="20% - 强调文字颜色 6 2" xfId="578"/>
    <cellStyle name="好_7.1罗平县大学生“村官”统计季报表(7月修订，下发空表) 2" xfId="579"/>
    <cellStyle name="千位分隔 2 3 2 2 2" xfId="580"/>
    <cellStyle name="常规 8 3 2" xfId="581"/>
    <cellStyle name="sstot" xfId="582"/>
    <cellStyle name="Accent5" xfId="583"/>
    <cellStyle name="强调文字颜色 5 6" xfId="584"/>
    <cellStyle name="常规 10 3 4" xfId="585"/>
    <cellStyle name="Accent4 - 60% 2 2" xfId="586"/>
    <cellStyle name="Millares [0]_96 Risk" xfId="587"/>
    <cellStyle name="常规 2" xfId="588"/>
    <cellStyle name="千位分隔 2 4 2 2" xfId="589"/>
    <cellStyle name="标题 2 4 2" xfId="590"/>
    <cellStyle name="千位分隔 5 2 3 3" xfId="591"/>
    <cellStyle name="差_关于报送2013年政府投资项目计划（草案）的函 5" xfId="592"/>
    <cellStyle name="计算 2 2" xfId="593"/>
    <cellStyle name="标题 3 2 2 2" xfId="594"/>
    <cellStyle name="常规 7 2 3 2" xfId="595"/>
    <cellStyle name="标题 3 2 2" xfId="596"/>
    <cellStyle name="好 5" xfId="597"/>
    <cellStyle name="常规 7 2 3" xfId="598"/>
    <cellStyle name="标题 3 2" xfId="599"/>
    <cellStyle name="Accent3 - 60%" xfId="600"/>
    <cellStyle name="差_Book1 2 2" xfId="601"/>
    <cellStyle name="差_Book1_云南省建国前入党的老党员补贴有关情况统计表2010(1).01" xfId="602"/>
    <cellStyle name="警告文本 2 2 2" xfId="603"/>
    <cellStyle name="汇总 2 2 3" xfId="604"/>
    <cellStyle name="Accent3 - 40% 3 2" xfId="605"/>
    <cellStyle name="20% - 强调文字颜色 6 2 3" xfId="606"/>
    <cellStyle name="千位分隔 2 4 2" xfId="607"/>
    <cellStyle name="Input [yellow] 2" xfId="608"/>
    <cellStyle name="常规 4 2" xfId="609"/>
    <cellStyle name="千位分隔 5 2 5" xfId="610"/>
    <cellStyle name="标题 1 2 2 2" xfId="611"/>
    <cellStyle name="Accent3 - 40% 2 2" xfId="612"/>
    <cellStyle name="计算 2 5" xfId="613"/>
    <cellStyle name="强调文字颜色 6 6 2" xfId="614"/>
    <cellStyle name="标题 1 2 2" xfId="615"/>
    <cellStyle name="Accent2 - 40% 2 2" xfId="616"/>
    <cellStyle name="_2013年计划草案20121106" xfId="617"/>
    <cellStyle name="输入 2 4" xfId="618"/>
    <cellStyle name="强调文字颜色 6 6" xfId="619"/>
    <cellStyle name="Accent3 - 40% 2" xfId="620"/>
    <cellStyle name="标题 1 2" xfId="621"/>
    <cellStyle name="60% - 强调文字颜色 1 2 3" xfId="622"/>
    <cellStyle name="差_Book1_1 2" xfId="623"/>
    <cellStyle name="差_2" xfId="624"/>
    <cellStyle name="20% - 强调文字颜色 5 6" xfId="625"/>
    <cellStyle name="Accent2 - 60% 2 2" xfId="626"/>
    <cellStyle name="Accent5 - 40% 3" xfId="627"/>
    <cellStyle name="Accent2 3" xfId="628"/>
    <cellStyle name="60% - 强调文字颜色 6 3 2 2" xfId="629"/>
    <cellStyle name="Accent2 - 60% 2" xfId="630"/>
    <cellStyle name="Accent2 - 40% 2 2 2" xfId="631"/>
    <cellStyle name="输入 2 4 2" xfId="632"/>
    <cellStyle name="40% - 强调文字颜色 2 2 2" xfId="633"/>
    <cellStyle name="40% - 强调文字颜色 5 2 3" xfId="634"/>
    <cellStyle name="20% - 强调文字颜色 6 6" xfId="635"/>
    <cellStyle name="常规 2 2 3" xfId="636"/>
    <cellStyle name="注释 2 3 2" xfId="637"/>
    <cellStyle name="常规 6 2 3 2" xfId="638"/>
    <cellStyle name="千位分隔 2 4 3 3" xfId="639"/>
    <cellStyle name="40% - 强调文字颜色 1 2 2 2" xfId="640"/>
    <cellStyle name="常规 15" xfId="641"/>
    <cellStyle name="60% - 强调文字颜色 4 3 2" xfId="642"/>
    <cellStyle name="20% - 强调文字颜色 5 2 3" xfId="643"/>
    <cellStyle name="输入 3 2 2" xfId="644"/>
    <cellStyle name="昗弨_Pacific Region P&amp;L" xfId="645"/>
    <cellStyle name="常规 2 3 2" xfId="646"/>
    <cellStyle name="40% - 强调文字颜色 2 5" xfId="647"/>
    <cellStyle name="千位分隔 4 2 2 2 2" xfId="648"/>
    <cellStyle name="注释 2 4" xfId="649"/>
    <cellStyle name="常规 6 2 4" xfId="650"/>
    <cellStyle name="40% - 强调文字颜色 1 2 3" xfId="651"/>
    <cellStyle name="标题 7 2 2" xfId="652"/>
    <cellStyle name="标题1" xfId="653"/>
    <cellStyle name="40% - 强调文字颜色 2 4" xfId="654"/>
    <cellStyle name="输入 2 6" xfId="655"/>
    <cellStyle name="标题 7 2" xfId="656"/>
    <cellStyle name="40% - 强调文字颜色 2 3" xfId="657"/>
    <cellStyle name="常规 6 7" xfId="658"/>
    <cellStyle name="40% - 强调文字颜色 1 3 2" xfId="659"/>
    <cellStyle name="货币 2 3" xfId="660"/>
    <cellStyle name="注释 7" xfId="661"/>
    <cellStyle name="常规 9 2 2" xfId="662"/>
    <cellStyle name="60% - 强调文字颜色 6 6 2" xfId="663"/>
    <cellStyle name="适中 3" xfId="664"/>
    <cellStyle name="计算 6" xfId="665"/>
    <cellStyle name="60% - 强调文字颜色 6 6" xfId="666"/>
    <cellStyle name="标题 2 4 2 2" xfId="667"/>
    <cellStyle name="计算 2 6" xfId="668"/>
    <cellStyle name="Accent6 - 20% 2" xfId="669"/>
    <cellStyle name="输入 2 2 2" xfId="670"/>
    <cellStyle name="40% - 强调文字颜色 4 3" xfId="671"/>
    <cellStyle name="检查单元格 6" xfId="672"/>
    <cellStyle name="标题 6 2" xfId="673"/>
    <cellStyle name="注释 2 2 2 2" xfId="674"/>
    <cellStyle name="常规 6 2 2 2 2" xfId="675"/>
    <cellStyle name="Accent1 - 40% 3 2" xfId="676"/>
    <cellStyle name="百分比 2 3" xfId="677"/>
    <cellStyle name="40% - 强调文字颜色 3 3" xfId="678"/>
    <cellStyle name="强调文字颜色 1 6 2" xfId="679"/>
    <cellStyle name="常规 10 5" xfId="680"/>
    <cellStyle name="Accent6 - 20% 2 2 2" xfId="681"/>
    <cellStyle name="千位分隔 2 4 3 2 2" xfId="682"/>
    <cellStyle name="警告文本 4" xfId="683"/>
    <cellStyle name="强调文字颜色 6 4 2 2" xfId="684"/>
    <cellStyle name="Accent3 2" xfId="685"/>
    <cellStyle name="链接单元格 2 2" xfId="686"/>
    <cellStyle name="20% - 强调文字颜色 3 4 2 2" xfId="687"/>
    <cellStyle name="千分位_97-917" xfId="688"/>
    <cellStyle name="百分比 2 3 2" xfId="689"/>
    <cellStyle name="好_Book1 2 2" xfId="690"/>
    <cellStyle name="千位分隔 5 2 3" xfId="691"/>
    <cellStyle name="20% - 强调文字颜色 3 4 2" xfId="692"/>
    <cellStyle name="输出 2 2 3" xfId="693"/>
    <cellStyle name="Accent4 - 20% 2" xfId="694"/>
    <cellStyle name="百分比 2 2 2 2" xfId="695"/>
    <cellStyle name="20% - 强调文字颜色 2 2 3" xfId="696"/>
    <cellStyle name="货币 2 3 2 2" xfId="697"/>
    <cellStyle name="常规 10 4" xfId="698"/>
    <cellStyle name="Accent5 - 40% 2" xfId="699"/>
    <cellStyle name="常规 8 2 5" xfId="700"/>
    <cellStyle name="20% - 强调文字颜色 5 5" xfId="701"/>
    <cellStyle name="好 2 2 2" xfId="702"/>
    <cellStyle name="适中 6 2" xfId="703"/>
    <cellStyle name="千分位[0]_laroux" xfId="704"/>
    <cellStyle name="20% - 强调文字颜色 3 6 2" xfId="705"/>
    <cellStyle name="60% - 强调文字颜色 1 4 2" xfId="706"/>
    <cellStyle name="千位分隔 3 3" xfId="707"/>
    <cellStyle name="Accent4 - 20% 2 2 2" xfId="708"/>
    <cellStyle name="20% - 强调文字颜色 3 2 3" xfId="709"/>
    <cellStyle name="百分比 2 3 2 2" xfId="710"/>
    <cellStyle name="常规 7 3 2 2" xfId="711"/>
    <cellStyle name="千位分隔 2 2" xfId="712"/>
    <cellStyle name="_Sheet1" xfId="713"/>
    <cellStyle name="20% - 强调文字颜色 2 4" xfId="714"/>
    <cellStyle name="常规 2 2 2" xfId="715"/>
    <cellStyle name="检查单元格 5" xfId="716"/>
    <cellStyle name="汇总 2 6" xfId="717"/>
    <cellStyle name="_20100326高清市院遂宁检察院1080P配置清单26日改" xfId="718"/>
    <cellStyle name="20% - 强调文字颜色 3 2 2" xfId="719"/>
    <cellStyle name="输入 2 5 2" xfId="720"/>
    <cellStyle name="常规 14" xfId="721"/>
    <cellStyle name="20% - 强调文字颜色 2 6 2" xfId="722"/>
    <cellStyle name="60% - 强调文字颜色 1 3 2 2" xfId="723"/>
    <cellStyle name="Milliers [0]_!!!GO" xfId="724"/>
    <cellStyle name="千位分隔 2 3 2" xfId="725"/>
    <cellStyle name="20% - 强调文字颜色 2 5" xfId="726"/>
    <cellStyle name="差 2 2 2" xfId="727"/>
    <cellStyle name="链接单元格 4 2" xfId="728"/>
    <cellStyle name="20% - 强调文字颜色 2 2" xfId="729"/>
    <cellStyle name="comma zerodec" xfId="730"/>
    <cellStyle name="Accent3 2 2" xfId="731"/>
    <cellStyle name="Accent1 - 60%" xfId="732"/>
    <cellStyle name="强调文字颜色 2 6 2" xfId="733"/>
    <cellStyle name="20% - 强调文字颜色 1 2 3" xfId="734"/>
    <cellStyle name="40% - 强调文字颜色 2 2" xfId="735"/>
    <cellStyle name="千位分隔 5 2 2 2 3" xfId="736"/>
    <cellStyle name="常规 10 3" xfId="737"/>
    <cellStyle name="标题 2 6" xfId="738"/>
    <cellStyle name="20% - 强调文字颜色 5 2" xfId="739"/>
    <cellStyle name="_ET_STYLE_NoName_00__Book1_1" xfId="740"/>
    <cellStyle name="20% - 强调文字颜色 1 3 2" xfId="741"/>
    <cellStyle name="Accent1 - 20% 2 2" xfId="742"/>
    <cellStyle name="千位分隔 2 4 2 3" xfId="743"/>
    <cellStyle name="强调文字颜色 6 2 2 2" xfId="744"/>
    <cellStyle name="强调文字颜色 1 3" xfId="745"/>
    <cellStyle name="千位分隔 6 2 3" xfId="746"/>
    <cellStyle name="好_关于报送2013年政府投资项目计划（草案）的函 5" xfId="747"/>
    <cellStyle name="链接单元格 4 2 2" xfId="748"/>
    <cellStyle name="20% - 强调文字颜色 2 2 2" xfId="749"/>
    <cellStyle name="注释 3 2" xfId="750"/>
    <cellStyle name="40% - 强调文字颜色 6 6" xfId="751"/>
    <cellStyle name="强调文字颜色 1 4 2 2" xfId="752"/>
    <cellStyle name="20% - 强调文字颜色 6 3 2 2" xfId="753"/>
    <cellStyle name="60% - 强调文字颜色 6 3" xfId="754"/>
    <cellStyle name="链接单元格 3 2 2" xfId="755"/>
    <cellStyle name="20% - 强调文字颜色 1 2 2" xfId="756"/>
    <cellStyle name="20% - 强调文字颜色 3 2" xfId="757"/>
    <cellStyle name="注释 2 2 4" xfId="758"/>
    <cellStyle name="40% - 强调文字颜色 3 2 2" xfId="759"/>
    <cellStyle name="常规 6 3 5" xfId="760"/>
    <cellStyle name="千位分隔 4" xfId="761"/>
    <cellStyle name="常规 7 3 4" xfId="762"/>
    <cellStyle name="标题 4 3" xfId="763"/>
    <cellStyle name="常规 8 3 3 2" xfId="764"/>
    <cellStyle name="20% - 强调文字颜色 6 3 2" xfId="765"/>
    <cellStyle name="好_7.1罗平县大学生“村官”统计季报表(7月修订，下发空表) 3 2" xfId="766"/>
    <cellStyle name="20% - 强调文字颜色 3 2 2 2" xfId="767"/>
    <cellStyle name="_2013年市本级城建资金安排计划表（2013.1.6,含机关部队）" xfId="768"/>
    <cellStyle name="计算 2 2 3" xfId="769"/>
    <cellStyle name="40% - 强调文字颜色 2 3 2" xfId="770"/>
    <cellStyle name="强调文字颜色 4 2" xfId="771"/>
    <cellStyle name="差_7.1罗平县大学生“村官”统计季报表(7月修订，下发空表) 3" xfId="772"/>
    <cellStyle name="强调文字颜色 3 5" xfId="773"/>
    <cellStyle name="Accent1 - 20% 3 2" xfId="774"/>
    <cellStyle name="20% - 强调文字颜色 1 4 2" xfId="775"/>
    <cellStyle name="标题 6" xfId="776"/>
    <cellStyle name=" 1" xfId="777"/>
    <cellStyle name="20% - 强调文字颜色 6 6 2" xfId="778"/>
    <cellStyle name="40% - 强调文字颜色 2 2 2 2" xfId="779"/>
    <cellStyle name="千位分隔 2 2 2 3" xfId="780"/>
    <cellStyle name="RowLevel_0" xfId="781"/>
    <cellStyle name="60% - 强调文字颜色 5 3 2" xfId="782"/>
    <cellStyle name="常规 10" xfId="783"/>
    <cellStyle name="标题 3 4" xfId="784"/>
    <cellStyle name="常规 7 2 5" xfId="785"/>
    <cellStyle name="60% - 强调文字颜色 4 4 2 2" xfId="786"/>
    <cellStyle name="输出 2 4 2" xfId="787"/>
    <cellStyle name="_2015年汇总" xfId="788"/>
    <cellStyle name="输出 2 5 2" xfId="789"/>
    <cellStyle name="20% - 强调文字颜色 4 3 2" xfId="790"/>
    <cellStyle name="常规 8 2 4" xfId="791"/>
    <cellStyle name="千位分隔 9" xfId="792"/>
    <cellStyle name="强调文字颜色 4 2 2 2" xfId="793"/>
    <cellStyle name="60% - 强调文字颜色 1 4 2 2" xfId="794"/>
    <cellStyle name="千位分隔 3 3 2" xfId="795"/>
    <cellStyle name="20% - 强调文字颜色 1 4 2 2" xfId="796"/>
    <cellStyle name="40% - 强调文字颜色 4 2" xfId="797"/>
    <cellStyle name="标题 3 5" xfId="798"/>
    <cellStyle name="60% - 强调文字颜色 6 2 3" xfId="799"/>
    <cellStyle name="强调文字颜色 1 6" xfId="800"/>
    <cellStyle name="Accent6 - 20% 2 2" xfId="801"/>
    <cellStyle name="寘嬫愗傝 [0.00]_Region Orders (2)" xfId="802"/>
    <cellStyle name="40% - 强调文字颜色 2 2 3" xfId="803"/>
    <cellStyle name="强调文字颜色 5 5" xfId="804"/>
    <cellStyle name="常规 10 3 3" xfId="805"/>
    <cellStyle name="60% - 强调文字颜色 3 3 2 2" xfId="806"/>
    <cellStyle name="40% - 强调文字颜色 6 3 2" xfId="807"/>
    <cellStyle name="输入 2 4 2 2" xfId="808"/>
    <cellStyle name="警告文本 5" xfId="809"/>
    <cellStyle name="40% - 强调文字颜色 3 4 2" xfId="810"/>
    <cellStyle name="注释 6 2" xfId="811"/>
    <cellStyle name="货币 2 2 2" xfId="812"/>
    <cellStyle name="_ET_STYLE_NoName_00_" xfId="813"/>
    <cellStyle name="60% - 强调文字颜色 5 3" xfId="814"/>
    <cellStyle name="百分比 2 4" xfId="815"/>
    <cellStyle name="20% - 强调文字颜色 3 5" xfId="816"/>
    <cellStyle name="40% - 强调文字颜色 2 6" xfId="817"/>
    <cellStyle name="千位分隔 3 4" xfId="818"/>
    <cellStyle name="好_Sheet1" xfId="819"/>
    <cellStyle name="60% - 强调文字颜色 1 5" xfId="820"/>
    <cellStyle name="适中 2" xfId="821"/>
    <cellStyle name="计算 5" xfId="822"/>
    <cellStyle name="千位分隔 3 2 3" xfId="823"/>
    <cellStyle name="好_Book1 2" xfId="824"/>
    <cellStyle name="汇总 2 3 2 2" xfId="825"/>
    <cellStyle name="检查单元格 2 2 2" xfId="826"/>
    <cellStyle name="强调文字颜色 6 2 3" xfId="827"/>
    <cellStyle name="60% - 强调文字颜色 5 3 2 2" xfId="828"/>
    <cellStyle name="汇总 2 3 3" xfId="829"/>
    <cellStyle name="检查单元格 2 3" xfId="830"/>
    <cellStyle name="强调文字颜色 6 4" xfId="831"/>
    <cellStyle name="常规 10 4 2" xfId="832"/>
    <cellStyle name="汇总 2 4 3" xfId="833"/>
    <cellStyle name="注释 2 3 2 2" xfId="834"/>
    <cellStyle name="千位分隔 4 3 2 2" xfId="835"/>
    <cellStyle name="强调文字颜色 2 4" xfId="836"/>
    <cellStyle name="货币 2 2 2 2" xfId="837"/>
    <cellStyle name="货币 2 4" xfId="838"/>
    <cellStyle name="常规 9 2 3" xfId="839"/>
    <cellStyle name="数量" xfId="840"/>
    <cellStyle name="标题 2 4" xfId="841"/>
    <cellStyle name="千位分隔 2 7" xfId="842"/>
    <cellStyle name="计算 2 2 2" xfId="843"/>
    <cellStyle name="计算 2 2 4" xfId="844"/>
    <cellStyle name="计算 2 2 2 2" xfId="845"/>
    <cellStyle name="计算 2 3" xfId="846"/>
    <cellStyle name="计算 2 7" xfId="847"/>
    <cellStyle name="千位分隔 6 3 2" xfId="848"/>
    <cellStyle name="强调文字颜色 2 2" xfId="849"/>
    <cellStyle name="计算 3" xfId="850"/>
    <cellStyle name="计算 2" xfId="851"/>
    <cellStyle name="汇总 2 3" xfId="852"/>
    <cellStyle name="检查单元格 2" xfId="853"/>
    <cellStyle name="计算 3 2 2" xfId="854"/>
    <cellStyle name="60% - 强调文字颜色 5 2 2 2" xfId="855"/>
    <cellStyle name="计算 4" xfId="856"/>
    <cellStyle name="计算 4 2" xfId="857"/>
    <cellStyle name="千位分隔 5 3 2 2" xfId="858"/>
    <cellStyle name="输出 2 7" xfId="859"/>
    <cellStyle name="输出 2 2 2 3" xfId="860"/>
    <cellStyle name="好_2" xfId="861"/>
    <cellStyle name="计算 4 2 2" xfId="862"/>
    <cellStyle name="60% - 强调文字颜色 4 3" xfId="863"/>
    <cellStyle name="40% - 强调文字颜色 3 4" xfId="864"/>
    <cellStyle name="汇总 2 3 2" xfId="865"/>
    <cellStyle name="检查单元格 2 2" xfId="866"/>
    <cellStyle name="千位分隔 8 2 2" xfId="867"/>
    <cellStyle name="解释性文本 3 2 2" xfId="868"/>
    <cellStyle name="好_7.1罗平县大学生“村官”统计季报表(7月修订，下发空表) 3" xfId="869"/>
    <cellStyle name="20% - 强调文字颜色 6 3" xfId="870"/>
    <cellStyle name="千位分隔 2 3 2 2 3" xfId="871"/>
    <cellStyle name="常规 8 3 3" xfId="872"/>
    <cellStyle name="40% - 强调文字颜色 3 3 2" xfId="873"/>
    <cellStyle name="常规 10 2 3" xfId="874"/>
    <cellStyle name="汇总 6 2" xfId="875"/>
    <cellStyle name="强调文字颜色 4 5" xfId="876"/>
    <cellStyle name="解释性文本 4 2" xfId="877"/>
    <cellStyle name="强调 2" xfId="878"/>
    <cellStyle name="警告文本 4 2" xfId="879"/>
    <cellStyle name="解释性文本 3" xfId="880"/>
    <cellStyle name="强调文字颜色 3 2 2 2" xfId="881"/>
    <cellStyle name="Accent4 - 40%" xfId="882"/>
    <cellStyle name="输入 4" xfId="883"/>
    <cellStyle name="链接单元格 2" xfId="884"/>
    <cellStyle name="检查单元格 6 2" xfId="885"/>
    <cellStyle name="千位分隔 4 3 3" xfId="886"/>
    <cellStyle name="常规 7 3 2" xfId="887"/>
    <cellStyle name="千位分隔 2" xfId="888"/>
    <cellStyle name="好_Book1_1" xfId="889"/>
    <cellStyle name="汇总 2 2 2" xfId="890"/>
    <cellStyle name="常规 6 2 3" xfId="891"/>
    <cellStyle name="注释 2 3" xfId="892"/>
    <cellStyle name="常规 6 3 3 2" xfId="893"/>
    <cellStyle name="千位分隔 4 2 3" xfId="894"/>
    <cellStyle name="汇总 4" xfId="895"/>
    <cellStyle name="输出 3 2 2" xfId="896"/>
    <cellStyle name="适中 2 2 2" xfId="897"/>
    <cellStyle name="千位分隔 2 2 2 2" xfId="898"/>
    <cellStyle name="千位分隔 2 2 2 2 2" xfId="899"/>
    <cellStyle name="60% - 强调文字颜色 1 3 2" xfId="900"/>
    <cellStyle name="千位分隔 2 3" xfId="901"/>
    <cellStyle name="Header1" xfId="902"/>
    <cellStyle name="强调文字颜色 5 2 2" xfId="903"/>
    <cellStyle name="千位分隔 2 3 3" xfId="904"/>
    <cellStyle name="20% - 强调文字颜色 1 2" xfId="905"/>
    <cellStyle name="链接单元格 3 2" xfId="906"/>
    <cellStyle name="千位分隔 2 4 3 2" xfId="907"/>
    <cellStyle name="千位分隔 2 5 4" xfId="908"/>
    <cellStyle name="60% - 强调文字颜色 2 4 2 2" xfId="909"/>
    <cellStyle name="警告文本 6 2" xfId="910"/>
    <cellStyle name="40% - 强调文字颜色 6 2 2" xfId="911"/>
    <cellStyle name="标题 1 6 2" xfId="912"/>
    <cellStyle name="40% - 强调文字颜色 6 2 2 2" xfId="913"/>
    <cellStyle name="千位分隔 3 2 2 2" xfId="914"/>
    <cellStyle name="千位分隔 3 2 4" xfId="915"/>
    <cellStyle name="Accent1 - 40%" xfId="916"/>
    <cellStyle name="强调文字颜色 2 4 2" xfId="917"/>
    <cellStyle name="输出 2 2 4" xfId="918"/>
    <cellStyle name="强调文字颜色 1 3 2" xfId="919"/>
    <cellStyle name="Accent3 - 40% 2 2 2" xfId="920"/>
    <cellStyle name="计算 2 5 2" xfId="921"/>
    <cellStyle name="40% - 强调文字颜色 6 3 2 2" xfId="922"/>
    <cellStyle name="强调文字颜色 6 2 2" xfId="923"/>
    <cellStyle name="40% - 强调文字颜色 4 2 2" xfId="924"/>
    <cellStyle name="标题 4 4" xfId="925"/>
    <cellStyle name="千位分隔 5" xfId="926"/>
    <cellStyle name="输入 2 4 3" xfId="927"/>
    <cellStyle name="40% - 强调文字颜色 6 4" xfId="928"/>
    <cellStyle name="60% - 强调文字颜色 4 2 2" xfId="929"/>
    <cellStyle name="40% - 强调文字颜色 4 2 2 2" xfId="930"/>
    <cellStyle name="标题 4 4 2" xfId="931"/>
    <cellStyle name="千位分隔 5 2" xfId="932"/>
    <cellStyle name="输出 2 4 3" xfId="933"/>
    <cellStyle name="40% - 强调文字颜色 6 4 2" xfId="934"/>
    <cellStyle name="60% - 强调文字颜色 4 2 2 2" xfId="935"/>
    <cellStyle name="常规 6 3 4" xfId="936"/>
    <cellStyle name="40% - 强调文字颜色 6 4 2 2" xfId="937"/>
    <cellStyle name="输入 5" xfId="938"/>
    <cellStyle name="强调 3" xfId="939"/>
    <cellStyle name="千位分隔 5 2 4" xfId="940"/>
    <cellStyle name="千位分隔 6 2 2" xfId="941"/>
    <cellStyle name="强调文字颜色 1 2" xfId="942"/>
    <cellStyle name="输出 6 2" xfId="943"/>
    <cellStyle name="60% - 强调文字颜色 3 6 2" xfId="944"/>
    <cellStyle name="Accent1 - 20%" xfId="945"/>
    <cellStyle name="强调文字颜色 2 2 2" xfId="946"/>
    <cellStyle name="千位分隔 6 3 2 2" xfId="947"/>
    <cellStyle name="常规 3 2 3" xfId="948"/>
    <cellStyle name="Accent2 - 20%" xfId="949"/>
    <cellStyle name="适中 5" xfId="950"/>
    <cellStyle name="输出 6" xfId="951"/>
    <cellStyle name="千位分隔 2 4 2 2 2 2" xfId="952"/>
    <cellStyle name="千位分隔 2 4 5" xfId="953"/>
    <cellStyle name="千位分隔 7 2 2" xfId="954"/>
    <cellStyle name="输入 2 3" xfId="955"/>
    <cellStyle name="常规 10 3 2" xfId="956"/>
    <cellStyle name="强调文字颜色 5 4" xfId="957"/>
    <cellStyle name="寘嬫愗傝_Region Orders (2)" xfId="958"/>
    <cellStyle name="强调文字颜色 3 4" xfId="959"/>
    <cellStyle name="注释 2 4 2 2" xfId="960"/>
    <cellStyle name="Accent5 - 40% 2 2 2" xfId="961"/>
    <cellStyle name="强调文字颜色 5 4 2 2" xfId="962"/>
    <cellStyle name="输出 2 2 2 2" xfId="963"/>
    <cellStyle name="输出 2 6" xfId="964"/>
    <cellStyle name="_ET_STYLE_NoName_00__Book1" xfId="965"/>
    <cellStyle name="好_2015年市本级还贷预算2014.9.26" xfId="966"/>
    <cellStyle name="60% - 强调文字颜色 3 6" xfId="967"/>
    <cellStyle name="40% - 强调文字颜色 5 4 2" xfId="968"/>
    <cellStyle name="Accent6 - 40% 2 2" xfId="969"/>
    <cellStyle name="好 2" xfId="970"/>
    <cellStyle name="输入 3" xfId="971"/>
    <cellStyle name="千位分隔 5 2 3 2 2" xfId="972"/>
    <cellStyle name="汇总 6" xfId="973"/>
    <cellStyle name="60% - 强调文字颜色 4 2" xfId="974"/>
    <cellStyle name="强调文字颜色 6 3 2 2" xfId="975"/>
    <cellStyle name="适中 2 3" xfId="976"/>
    <cellStyle name="强调文字颜色 3 2 2" xfId="977"/>
    <cellStyle name="适中 4 2 2" xfId="978"/>
    <cellStyle name="输出 5" xfId="979"/>
    <cellStyle name="警告文本 3 2 2" xfId="980"/>
    <cellStyle name="计算 2 4" xfId="981"/>
    <cellStyle name="千位分隔 3" xfId="982"/>
    <cellStyle name="常规 7 3 3" xfId="983"/>
    <cellStyle name="标题 4 2" xfId="984"/>
    <cellStyle name="表标题 2" xfId="985"/>
    <cellStyle name="40% - 强调文字颜色 1 2 2" xfId="986"/>
    <cellStyle name="e鯪9Y_x000b_" xfId="987"/>
    <cellStyle name="强调文字颜色 3 3 2" xfId="988"/>
    <cellStyle name="输出 2 5" xfId="989"/>
    <cellStyle name="好_Book1_云南省建国前入党的老党员补贴有关情况统计表2010(1).01 2 2" xfId="990"/>
    <cellStyle name="汇总 2 2" xfId="991"/>
    <cellStyle name="千位分隔 2 5 2 2" xfId="992"/>
    <cellStyle name="常规 6 4 2" xfId="993"/>
    <cellStyle name="分级显示行_1_Book1" xfId="994"/>
    <cellStyle name="注释 4 2" xfId="995"/>
    <cellStyle name="强调文字颜色 3 6 2" xfId="996"/>
    <cellStyle name="千位分隔 2 4 2 4" xfId="997"/>
    <cellStyle name="输入 2 2 4" xfId="998"/>
    <cellStyle name="强调文字颜色 6 3 2" xfId="999"/>
    <cellStyle name="汇总 4 2" xfId="1000"/>
    <cellStyle name="强调文字颜色 2 5" xfId="1001"/>
    <cellStyle name="40% - 强调文字颜色 1 2" xfId="1002"/>
    <cellStyle name="40% - 强调文字颜色 4 3 2 2" xfId="1003"/>
    <cellStyle name="标题 2 6 2" xfId="1004"/>
    <cellStyle name="输入 2 7" xfId="1005"/>
    <cellStyle name="解释性文本 4" xfId="1006"/>
    <cellStyle name="60% - 强调文字颜色 3 5" xfId="1007"/>
    <cellStyle name="20% - 强调文字颜色 5 6 2" xfId="1008"/>
    <cellStyle name="Accent5 - 40% 3 2" xfId="1009"/>
    <cellStyle name="千位分隔 4 2 2 2" xfId="1010"/>
    <cellStyle name="强调文字颜色 6 2" xfId="1011"/>
    <cellStyle name="千位_ 方正PC" xfId="1012"/>
    <cellStyle name="输出 3" xfId="1013"/>
    <cellStyle name="千位分隔 6 3 3" xfId="1014"/>
    <cellStyle name="强调文字颜色 2 3" xfId="1015"/>
    <cellStyle name="强调文字颜色 3 6" xfId="1016"/>
    <cellStyle name="60% - 强调文字颜色 3 4" xfId="1017"/>
    <cellStyle name="好_Sheet1 2" xfId="1018"/>
    <cellStyle name="注释 2 3 3" xfId="1019"/>
    <cellStyle name="60% - 强调文字颜色 5 6" xfId="1020"/>
    <cellStyle name="Accent6 - 40% 2" xfId="1021"/>
    <cellStyle name="强调文字颜色 4 6 2" xfId="1022"/>
    <cellStyle name="强调文字颜色 3 2" xfId="1023"/>
    <cellStyle name="40% - 强调文字颜色 3 6" xfId="1024"/>
    <cellStyle name="6mal" xfId="1025"/>
    <cellStyle name="强调 3 2 2" xfId="1026"/>
    <cellStyle name="千位分隔 5 2 3 2" xfId="1027"/>
    <cellStyle name="汇总 2" xfId="1028"/>
    <cellStyle name="强调 1 2" xfId="1029"/>
    <cellStyle name="汇总 2 2 2 2" xfId="1030"/>
    <cellStyle name="计算 2 2 2 3" xfId="1031"/>
    <cellStyle name="输出 2 3 3" xfId="1032"/>
    <cellStyle name="_云南省建国前入党的老党员补贴有关情况统计表2010(1).01" xfId="1033"/>
    <cellStyle name="千位分隔 2 3 2 4" xfId="1034"/>
    <cellStyle name="常规 8 5" xfId="1035"/>
    <cellStyle name="强调文字颜色 5 3 2" xfId="1036"/>
    <cellStyle name="强调文字颜色 1 4" xfId="1037"/>
    <cellStyle name="输入 2 5" xfId="1038"/>
    <cellStyle name="强调文字颜色 3 4 2" xfId="1039"/>
    <cellStyle name="20% - 强调文字颜色 5 4 2" xfId="1040"/>
    <cellStyle name="强调文字颜色 2 2 3" xfId="1041"/>
    <cellStyle name="千位分隔 2 4 2 2 2" xfId="1042"/>
    <cellStyle name="汇总 4 2 2" xfId="1043"/>
    <cellStyle name="_Book1_2" xfId="1044"/>
    <cellStyle name="输出 2 4" xfId="1045"/>
    <cellStyle name="输出 2 3 2 2" xfId="1046"/>
    <cellStyle name="检查单元格 3" xfId="1047"/>
    <cellStyle name="汇总 2 4" xfId="1048"/>
    <cellStyle name="输出 2 3 2" xfId="1049"/>
    <cellStyle name="强调 2 2" xfId="1050"/>
    <cellStyle name="样式 1 2" xfId="1051"/>
    <cellStyle name="输入 2 3 3" xfId="1052"/>
    <cellStyle name="输出 2 2 2" xfId="1053"/>
    <cellStyle name="强调文字颜色 4 3 2 2" xfId="1054"/>
    <cellStyle name="输出 4" xfId="1055"/>
    <cellStyle name="40% - 强调文字颜色 3 2" xfId="1056"/>
    <cellStyle name="适中 2 2" xfId="1057"/>
    <cellStyle name="输出 3 2" xfId="1058"/>
    <cellStyle name="样式 1" xfId="1059"/>
    <cellStyle name="Accent5 - 20% 3" xfId="1060"/>
    <cellStyle name="强调文字颜色 6 3" xfId="1061"/>
    <cellStyle name="千位分隔 4 2 2 3" xfId="1062"/>
    <cellStyle name="40% - 强调文字颜色 5 5" xfId="1063"/>
    <cellStyle name="60% - 强调文字颜色 6 4 2 2" xfId="1064"/>
    <cellStyle name="好_Book1_云南省建国前入党的老党员补贴有关情况统计表2010(1).01 2 2 2" xfId="1065"/>
    <cellStyle name="强调文字颜色 5 2" xfId="1066"/>
    <cellStyle name="千位分隔 2 2 2 2 3" xfId="1067"/>
    <cellStyle name="强调文字颜色 4 4 2 2" xfId="1068"/>
    <cellStyle name="强调文字颜色 4 3 2" xfId="1069"/>
    <cellStyle name="强调文字颜色 4 2 3" xfId="1070"/>
    <cellStyle name="60% - 强调文字颜色 4 4" xfId="1071"/>
    <cellStyle name="e鯪9Y_x000b_ 2" xfId="1072"/>
    <cellStyle name="强调文字颜色 3 3 2 2" xfId="1073"/>
    <cellStyle name="强调 3 2" xfId="1074"/>
    <cellStyle name="常规 6 3 2 2" xfId="1075"/>
    <cellStyle name="40% - 强调文字颜色 6 6 2" xfId="1076"/>
    <cellStyle name="注释 3 2 2" xfId="1077"/>
    <cellStyle name="强调 1" xfId="1078"/>
    <cellStyle name="千位分隔 8 3" xfId="1079"/>
    <cellStyle name="千位分隔 7 4" xfId="1080"/>
    <cellStyle name="好 6 2" xfId="1081"/>
    <cellStyle name="好 6" xfId="1082"/>
    <cellStyle name="好 3 2" xfId="1083"/>
    <cellStyle name="常规 9 6" xfId="1084"/>
    <cellStyle name="常规 8 7" xfId="1085"/>
    <cellStyle name="常规 9 4 2" xfId="1086"/>
    <cellStyle name="60% - 强调文字颜色 5 2 3" xfId="1087"/>
    <cellStyle name="Accent5 - 20%" xfId="1088"/>
    <cellStyle name="20% - 强调文字颜色 4 4" xfId="1089"/>
    <cellStyle name="常规 9" xfId="1090"/>
    <cellStyle name="借出原因" xfId="1091"/>
    <cellStyle name="常规 8 6" xfId="1092"/>
    <cellStyle name="警告文本 2" xfId="1093"/>
    <cellStyle name="常规 6 5 2" xfId="1094"/>
    <cellStyle name="60% - 强调文字颜色 3 3 2" xfId="1095"/>
    <cellStyle name="警告文本 3" xfId="1096"/>
    <cellStyle name="常规 8 4 3" xfId="1097"/>
    <cellStyle name="千位分隔 2 3 2 3" xfId="1098"/>
    <cellStyle name="常规 8 4" xfId="1099"/>
    <cellStyle name="常规 8 3 4" xfId="1100"/>
    <cellStyle name="60% - 强调文字颜色 6 2 2 2" xfId="1101"/>
    <cellStyle name="标题 3 4 2" xfId="1102"/>
    <cellStyle name="千位分隔 8 2" xfId="1103"/>
    <cellStyle name="千位分隔 8" xfId="1104"/>
    <cellStyle name="常规 8 2 3" xfId="1105"/>
    <cellStyle name="常规 8" xfId="1106"/>
    <cellStyle name="常规 6 4 3" xfId="1107"/>
    <cellStyle name="60% - 强调文字颜色 4 5" xfId="1108"/>
    <cellStyle name="计算 2 4 2 2" xfId="1109"/>
    <cellStyle name="常规 7 5 2" xfId="1110"/>
    <cellStyle name="计算 2 4 2" xfId="1111"/>
    <cellStyle name="常规 7 5" xfId="1112"/>
    <cellStyle name="60% - 强调文字颜色 3 2 2" xfId="1113"/>
    <cellStyle name="千位分隔 6 3" xfId="1114"/>
    <cellStyle name="常规 7 4 2" xfId="1115"/>
    <cellStyle name="常规 7 4" xfId="1116"/>
    <cellStyle name="千位分隔 5 5" xfId="1117"/>
    <cellStyle name="千位分隔 5 3 2" xfId="1118"/>
    <cellStyle name="60% - 强调文字颜色 1 6 2" xfId="1119"/>
    <cellStyle name="千位分隔 5 3" xfId="1120"/>
    <cellStyle name="千位分隔 4 5" xfId="1121"/>
    <cellStyle name="e鯪9Y_x000b_ 2 2" xfId="1122"/>
    <cellStyle name="千位分隔 4 4" xfId="1123"/>
    <cellStyle name="常规 6 3 3" xfId="1124"/>
    <cellStyle name="警告文本 4 2 2" xfId="1125"/>
    <cellStyle name="千位分隔 4 3 2" xfId="1126"/>
    <cellStyle name="常规 7 2 2 2" xfId="1127"/>
    <cellStyle name="千位分隔 4 3" xfId="1128"/>
    <cellStyle name="常规 7 2 2" xfId="1129"/>
    <cellStyle name="常规 7 2" xfId="1130"/>
    <cellStyle name="常规 6 6" xfId="1131"/>
    <cellStyle name="常规 6 3 2" xfId="1132"/>
    <cellStyle name="计算 2 3 2" xfId="1133"/>
    <cellStyle name="60% - 强调文字颜色 3 2 3" xfId="1134"/>
    <cellStyle name="强调文字颜色 5 3 2 2" xfId="1135"/>
    <cellStyle name="解释性文本 3 2" xfId="1136"/>
    <cellStyle name="Accent2 - 20% 2 2 2" xfId="1137"/>
    <cellStyle name="常规 9 3 3 2" xfId="1138"/>
    <cellStyle name="Accent2 - 20% 2 2" xfId="1139"/>
    <cellStyle name="Accent2 - 20% 2" xfId="1140"/>
    <cellStyle name="常规 9 3 3" xfId="1141"/>
    <cellStyle name="Accent1 3 2" xfId="1142"/>
    <cellStyle name="Accent2 - 40% 2" xfId="1143"/>
    <cellStyle name="注释 4 2 2" xfId="1144"/>
    <cellStyle name="20% - 强调文字颜色 3 6" xfId="1145"/>
    <cellStyle name="百分比 2 5" xfId="1146"/>
    <cellStyle name="Pourcentage_pldt" xfId="1147"/>
    <cellStyle name="千位分隔 5 2 2 2" xfId="1148"/>
    <cellStyle name="标题 9" xfId="1149"/>
    <cellStyle name="差_7.1罗平县大学生“村官”统计季报表(7月修订，下发空表) 2 2 2" xfId="1150"/>
    <cellStyle name="60% - 强调文字颜色 5 4" xfId="1151"/>
    <cellStyle name="60% - 强调文字颜色 5 5" xfId="1152"/>
    <cellStyle name="百分比 6 2" xfId="1153"/>
    <cellStyle name="60% - 强调文字颜色 5 4 2" xfId="1154"/>
    <cellStyle name="20% - 强调文字颜色 6 4" xfId="1155"/>
    <cellStyle name="解释性文本 4 2 2" xfId="1156"/>
    <cellStyle name="警告文本 3 2" xfId="1157"/>
    <cellStyle name="差 6 2" xfId="1158"/>
    <cellStyle name="千位分隔 2 4 3" xfId="1159"/>
    <cellStyle name="60% - 强调文字颜色 3 3" xfId="1160"/>
    <cellStyle name="60% - 强调文字颜色 6 2" xfId="1161"/>
    <cellStyle name="60% - 强调文字颜色 4 4 2" xfId="1162"/>
    <cellStyle name="60% - 强调文字颜色 3 2" xfId="1163"/>
    <cellStyle name="60% - 强调文字颜色 2 6 2" xfId="1164"/>
    <cellStyle name="输出 2 2" xfId="1165"/>
    <cellStyle name="40% - 强调文字颜色 5 3 2 2" xfId="1166"/>
    <cellStyle name="0,0_x000d__x000a_NA_x000d__x000a_" xfId="1167"/>
    <cellStyle name="60% - 强调文字颜色 2 2 2 2" xfId="1168"/>
    <cellStyle name="60% - 强调文字颜色 2 2 2" xfId="1169"/>
    <cellStyle name="60% - 强调文字颜色 6 4 2" xfId="1170"/>
    <cellStyle name="强调文字颜色 3 4 2 2" xfId="1171"/>
    <cellStyle name="60% - 强调文字颜色 2 2" xfId="1172"/>
    <cellStyle name="40% - 强调文字颜色 5 2 2 2" xfId="1173"/>
    <cellStyle name="60% - 强调文字颜色 1 2 2 2" xfId="1174"/>
    <cellStyle name="40% - 强调文字颜色 4 5" xfId="1175"/>
    <cellStyle name="Accent4 - 60% 2" xfId="1176"/>
    <cellStyle name="60% - 强调文字颜色 1 2 2" xfId="1177"/>
    <cellStyle name="注释 2 5" xfId="1178"/>
    <cellStyle name="Dollar (zero dec)" xfId="1179"/>
    <cellStyle name="60% - 强调文字颜色 1 2" xfId="1180"/>
    <cellStyle name="好_2016年珠海市社会保险参保缴费比例" xfId="1181"/>
    <cellStyle name="解释性文本 2 2 2" xfId="1182"/>
    <cellStyle name="60% - 强调文字颜色 2 6" xfId="1183"/>
    <cellStyle name="40% - 强调文字颜色 5 3 2" xfId="1184"/>
    <cellStyle name="60% - 强调文字颜色 2 5" xfId="1185"/>
    <cellStyle name="Accent5 - 40% 2 2" xfId="1186"/>
    <cellStyle name="常规_2011年增支项目测算表（青）" xfId="1187"/>
    <cellStyle name="40% - 强调文字颜色 6 3" xfId="1188"/>
    <cellStyle name="常规 9 2 4" xfId="1189"/>
    <cellStyle name="60% - 强调文字颜色 2 4 2" xfId="1190"/>
    <cellStyle name="百分比 4 2 2" xfId="1191"/>
    <cellStyle name="警告文本 2 2" xfId="1192"/>
    <cellStyle name="60% - 强调文字颜色 2 4" xfId="1193"/>
    <cellStyle name="20% - 强调文字颜色 5 3" xfId="1194"/>
    <cellStyle name="百分比 4 2" xfId="1195"/>
    <cellStyle name="20% - 强调文字颜色 5 2 2 2" xfId="1196"/>
    <cellStyle name="千位分隔 5 4" xfId="1197"/>
    <cellStyle name="60% - 强调文字颜色 1 6" xfId="1198"/>
    <cellStyle name="20% - 强调文字颜色 4 5" xfId="1199"/>
    <cellStyle name="40% - 强调文字颜色 5 4" xfId="1200"/>
    <cellStyle name="20% - 强调文字颜色 4 6" xfId="1201"/>
    <cellStyle name="e鯪9Y_x000b_ 3" xfId="1202"/>
    <cellStyle name="20% - 强调文字颜色 4 2 2" xfId="1203"/>
    <cellStyle name="60% - 强调文字颜色 1 3" xfId="1204"/>
    <cellStyle name="40% - 强调文字颜色 4 6 2" xfId="1205"/>
    <cellStyle name="Accent5 - 60%" xfId="1206"/>
    <cellStyle name="20% - 强调文字颜色 5 4" xfId="1207"/>
    <cellStyle name="Header2 2" xfId="1208"/>
    <cellStyle name="20% - 强调文字颜色 1 4" xfId="1209"/>
    <cellStyle name="Accent1 - 20% 3" xfId="1210"/>
    <cellStyle name="Accent1 3" xfId="1211"/>
    <cellStyle name="40% - 强调文字颜色 4 4 2 2" xfId="1212"/>
    <cellStyle name="标题 3 6 2" xfId="1213"/>
    <cellStyle name="40% - 强调文字颜色 3 6 2" xfId="1214"/>
    <cellStyle name="常规 2 4 3" xfId="1215"/>
    <cellStyle name="60% - 强调文字颜色 3 4 2 2" xfId="1216"/>
    <cellStyle name="40% - 强调文字颜色 3 5" xfId="1217"/>
    <cellStyle name="Accent1 - 40% 2 2" xfId="1218"/>
    <cellStyle name="常规 2 4 2" xfId="1219"/>
    <cellStyle name="计算 2 4 3" xfId="1220"/>
    <cellStyle name="常规 7 6" xfId="1221"/>
    <cellStyle name="40% - 强调文字颜色 3 4 2 2" xfId="1222"/>
    <cellStyle name="常规 10 3 3 2" xfId="1223"/>
    <cellStyle name="表标题" xfId="1224"/>
    <cellStyle name="注释 2 6" xfId="1225"/>
    <cellStyle name="20% - 强调文字颜色 2 2 2 2" xfId="1226"/>
    <cellStyle name="40% - 强调文字颜色 4 4 2" xfId="1227"/>
    <cellStyle name="Accent5 - 40%" xfId="1228"/>
    <cellStyle name="标题 3 6" xfId="1229"/>
    <cellStyle name="Accent3 - 20% 2 2 2" xfId="1230"/>
    <cellStyle name="常规 9 4 3" xfId="1231"/>
    <cellStyle name="40% - 强调文字颜色 3 2 3" xfId="1232"/>
    <cellStyle name="Accent3 3 2" xfId="1233"/>
    <cellStyle name="常规 8 2 2 2" xfId="1234"/>
    <cellStyle name="输入 2 2 3" xfId="1235"/>
    <cellStyle name="40% - 强调文字颜色 2 6 2" xfId="1236"/>
    <cellStyle name="常规 9 3 4" xfId="1237"/>
    <cellStyle name="Accent2 - 20% 3" xfId="1238"/>
    <cellStyle name="20% - 强调文字颜色 2 6" xfId="1239"/>
    <cellStyle name="Accent4 - 20% 3" xfId="1240"/>
    <cellStyle name="40% - 强调文字颜色 2 3 2 2" xfId="1241"/>
    <cellStyle name="Accent3 3" xfId="1242"/>
    <cellStyle name="常规 8 2 2" xfId="1243"/>
    <cellStyle name="Moneda_96 Risk" xfId="1244"/>
    <cellStyle name="好_Book1_1 2" xfId="1245"/>
    <cellStyle name="40% - 强调文字颜色 3 2 2 2" xfId="1246"/>
    <cellStyle name="千位分隔 3 2 2 3" xfId="1247"/>
    <cellStyle name="输入 2 3 2" xfId="1248"/>
    <cellStyle name="_Book1_3" xfId="1249"/>
    <cellStyle name="40% - 强调文字颜色 5 3" xfId="1250"/>
    <cellStyle name="_Book1_1_云南省建国前入党的老党员补贴有关情况统计表2010(1).01" xfId="1251"/>
    <cellStyle name="20% - 强调文字颜色 1 5" xfId="1252"/>
    <cellStyle name="Accent1 2" xfId="1253"/>
    <cellStyle name="汇总 3 2 2" xfId="1254"/>
    <cellStyle name="常规 5 2 2" xfId="1255"/>
    <cellStyle name="常规_Book1" xfId="1256"/>
  </cellStyles>
  <tableStyles count="0" defaultTableStyle="TableStyleMedium2" defaultPivotStyle="Pivot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J241"/>
  <sheetViews>
    <sheetView tabSelected="1" workbookViewId="0">
      <pane xSplit="6" ySplit="2" topLeftCell="G87" activePane="bottomRight" state="frozen"/>
      <selection/>
      <selection pane="topRight"/>
      <selection pane="bottomLeft"/>
      <selection pane="bottomRight" activeCell="D90" sqref="D90"/>
    </sheetView>
  </sheetViews>
  <sheetFormatPr defaultColWidth="9" defaultRowHeight="14.25"/>
  <cols>
    <col min="1" max="1" width="7.38333333333333" style="331" customWidth="1"/>
    <col min="2" max="2" width="58.5583333333333" style="333" customWidth="1"/>
    <col min="3" max="3" width="11.8833333333333" style="333" customWidth="1"/>
    <col min="4" max="4" width="34.6333333333333" style="333" customWidth="1"/>
    <col min="5" max="5" width="5.25" style="333" customWidth="1"/>
    <col min="6" max="6" width="13.3833333333333" style="334" customWidth="1"/>
    <col min="7" max="7" width="15" style="329" customWidth="1"/>
    <col min="8" max="8" width="33.75" style="335" customWidth="1"/>
    <col min="9" max="9" width="11.25" style="329" customWidth="1"/>
    <col min="10" max="10" width="18" style="336" customWidth="1"/>
    <col min="11" max="16384" width="9" style="329"/>
  </cols>
  <sheetData>
    <row r="1" s="329" customFormat="1" ht="39" customHeight="1" spans="1:10">
      <c r="A1" s="337" t="s">
        <v>0</v>
      </c>
      <c r="B1" s="337"/>
      <c r="C1" s="337"/>
      <c r="D1" s="337"/>
      <c r="E1" s="337"/>
      <c r="F1" s="338"/>
      <c r="G1" s="337"/>
      <c r="H1" s="337"/>
      <c r="I1" s="337"/>
      <c r="J1" s="345"/>
    </row>
    <row r="2" s="329" customFormat="1" ht="36.75" customHeight="1" spans="1:10">
      <c r="A2" s="339" t="s">
        <v>1</v>
      </c>
      <c r="B2" s="339" t="s">
        <v>2</v>
      </c>
      <c r="C2" s="339" t="s">
        <v>3</v>
      </c>
      <c r="D2" s="339" t="s">
        <v>4</v>
      </c>
      <c r="E2" s="339" t="s">
        <v>5</v>
      </c>
      <c r="F2" s="340" t="s">
        <v>6</v>
      </c>
      <c r="G2" s="339" t="s">
        <v>7</v>
      </c>
      <c r="H2" s="339" t="s">
        <v>8</v>
      </c>
      <c r="I2" s="339" t="s">
        <v>9</v>
      </c>
      <c r="J2" s="339" t="s">
        <v>10</v>
      </c>
    </row>
    <row r="3" s="330" customFormat="1" ht="36.75" customHeight="1" spans="1:10">
      <c r="A3" s="341">
        <v>1</v>
      </c>
      <c r="B3" s="341" t="s">
        <v>11</v>
      </c>
      <c r="C3" s="341" t="s">
        <v>12</v>
      </c>
      <c r="D3" s="341" t="s">
        <v>13</v>
      </c>
      <c r="E3" s="341" t="s">
        <v>14</v>
      </c>
      <c r="F3" s="342" t="s">
        <v>15</v>
      </c>
      <c r="G3" s="341" t="s">
        <v>16</v>
      </c>
      <c r="H3" s="341" t="s">
        <v>17</v>
      </c>
      <c r="I3" s="341" t="s">
        <v>18</v>
      </c>
      <c r="J3" s="346">
        <v>10</v>
      </c>
    </row>
    <row r="4" s="330" customFormat="1" ht="36.75" customHeight="1" spans="1:10">
      <c r="A4" s="341">
        <v>2</v>
      </c>
      <c r="B4" s="341" t="s">
        <v>19</v>
      </c>
      <c r="C4" s="341" t="s">
        <v>20</v>
      </c>
      <c r="D4" s="341" t="s">
        <v>21</v>
      </c>
      <c r="E4" s="341" t="s">
        <v>14</v>
      </c>
      <c r="F4" s="342" t="s">
        <v>22</v>
      </c>
      <c r="G4" s="341" t="s">
        <v>23</v>
      </c>
      <c r="H4" s="341" t="s">
        <v>24</v>
      </c>
      <c r="I4" s="341" t="s">
        <v>25</v>
      </c>
      <c r="J4" s="347">
        <v>10</v>
      </c>
    </row>
    <row r="5" s="330" customFormat="1" ht="36.75" customHeight="1" spans="1:10">
      <c r="A5" s="341">
        <v>3</v>
      </c>
      <c r="B5" s="341" t="s">
        <v>19</v>
      </c>
      <c r="C5" s="341" t="s">
        <v>20</v>
      </c>
      <c r="D5" s="341" t="s">
        <v>26</v>
      </c>
      <c r="E5" s="341" t="s">
        <v>14</v>
      </c>
      <c r="F5" s="342" t="s">
        <v>27</v>
      </c>
      <c r="G5" s="341" t="s">
        <v>28</v>
      </c>
      <c r="H5" s="341" t="s">
        <v>29</v>
      </c>
      <c r="I5" s="341" t="s">
        <v>18</v>
      </c>
      <c r="J5" s="347">
        <v>5</v>
      </c>
    </row>
    <row r="6" s="330" customFormat="1" ht="36.75" customHeight="1" spans="1:10">
      <c r="A6" s="341">
        <v>4</v>
      </c>
      <c r="B6" s="341" t="s">
        <v>19</v>
      </c>
      <c r="C6" s="341" t="s">
        <v>20</v>
      </c>
      <c r="D6" s="341" t="s">
        <v>26</v>
      </c>
      <c r="E6" s="341" t="s">
        <v>14</v>
      </c>
      <c r="F6" s="342" t="s">
        <v>30</v>
      </c>
      <c r="G6" s="341" t="s">
        <v>31</v>
      </c>
      <c r="H6" s="341" t="s">
        <v>32</v>
      </c>
      <c r="I6" s="341" t="s">
        <v>18</v>
      </c>
      <c r="J6" s="347">
        <v>3</v>
      </c>
    </row>
    <row r="7" s="330" customFormat="1" ht="36.75" customHeight="1" spans="1:10">
      <c r="A7" s="341">
        <v>5</v>
      </c>
      <c r="B7" s="341" t="s">
        <v>19</v>
      </c>
      <c r="C7" s="341" t="s">
        <v>20</v>
      </c>
      <c r="D7" s="341" t="s">
        <v>33</v>
      </c>
      <c r="E7" s="341" t="s">
        <v>14</v>
      </c>
      <c r="F7" s="342" t="s">
        <v>34</v>
      </c>
      <c r="G7" s="341" t="s">
        <v>31</v>
      </c>
      <c r="H7" s="341" t="s">
        <v>35</v>
      </c>
      <c r="I7" s="341" t="s">
        <v>25</v>
      </c>
      <c r="J7" s="347">
        <v>3</v>
      </c>
    </row>
    <row r="8" s="330" customFormat="1" ht="36.75" customHeight="1" spans="1:10">
      <c r="A8" s="341">
        <v>6</v>
      </c>
      <c r="B8" s="341" t="s">
        <v>36</v>
      </c>
      <c r="C8" s="341" t="s">
        <v>20</v>
      </c>
      <c r="D8" s="341" t="s">
        <v>26</v>
      </c>
      <c r="E8" s="341" t="s">
        <v>14</v>
      </c>
      <c r="F8" s="342" t="s">
        <v>37</v>
      </c>
      <c r="G8" s="341" t="s">
        <v>23</v>
      </c>
      <c r="H8" s="341" t="s">
        <v>29</v>
      </c>
      <c r="I8" s="341" t="s">
        <v>18</v>
      </c>
      <c r="J8" s="346">
        <v>10</v>
      </c>
    </row>
    <row r="9" s="330" customFormat="1" ht="36.75" customHeight="1" spans="1:10">
      <c r="A9" s="341">
        <v>7</v>
      </c>
      <c r="B9" s="341" t="s">
        <v>36</v>
      </c>
      <c r="C9" s="341" t="s">
        <v>20</v>
      </c>
      <c r="D9" s="341" t="s">
        <v>26</v>
      </c>
      <c r="E9" s="341" t="s">
        <v>14</v>
      </c>
      <c r="F9" s="342" t="s">
        <v>38</v>
      </c>
      <c r="G9" s="341" t="s">
        <v>28</v>
      </c>
      <c r="H9" s="341" t="s">
        <v>29</v>
      </c>
      <c r="I9" s="341" t="s">
        <v>18</v>
      </c>
      <c r="J9" s="347">
        <v>5</v>
      </c>
    </row>
    <row r="10" s="330" customFormat="1" ht="36.75" customHeight="1" spans="1:10">
      <c r="A10" s="341">
        <v>8</v>
      </c>
      <c r="B10" s="341" t="s">
        <v>36</v>
      </c>
      <c r="C10" s="341" t="s">
        <v>20</v>
      </c>
      <c r="D10" s="341" t="s">
        <v>26</v>
      </c>
      <c r="E10" s="341" t="s">
        <v>14</v>
      </c>
      <c r="F10" s="342" t="s">
        <v>39</v>
      </c>
      <c r="G10" s="341" t="s">
        <v>28</v>
      </c>
      <c r="H10" s="341" t="s">
        <v>29</v>
      </c>
      <c r="I10" s="341" t="s">
        <v>18</v>
      </c>
      <c r="J10" s="347">
        <v>5</v>
      </c>
    </row>
    <row r="11" s="330" customFormat="1" ht="36.75" customHeight="1" spans="1:10">
      <c r="A11" s="341">
        <v>9</v>
      </c>
      <c r="B11" s="341" t="s">
        <v>36</v>
      </c>
      <c r="C11" s="341" t="s">
        <v>20</v>
      </c>
      <c r="D11" s="341" t="s">
        <v>40</v>
      </c>
      <c r="E11" s="341" t="s">
        <v>14</v>
      </c>
      <c r="F11" s="342" t="s">
        <v>41</v>
      </c>
      <c r="G11" s="341" t="s">
        <v>23</v>
      </c>
      <c r="H11" s="341" t="s">
        <v>29</v>
      </c>
      <c r="I11" s="341" t="s">
        <v>18</v>
      </c>
      <c r="J11" s="347">
        <v>10</v>
      </c>
    </row>
    <row r="12" s="330" customFormat="1" ht="36.75" customHeight="1" spans="1:10">
      <c r="A12" s="341">
        <v>10</v>
      </c>
      <c r="B12" s="341" t="s">
        <v>36</v>
      </c>
      <c r="C12" s="341" t="s">
        <v>20</v>
      </c>
      <c r="D12" s="341" t="s">
        <v>40</v>
      </c>
      <c r="E12" s="341" t="s">
        <v>14</v>
      </c>
      <c r="F12" s="342" t="s">
        <v>42</v>
      </c>
      <c r="G12" s="341" t="s">
        <v>28</v>
      </c>
      <c r="H12" s="341" t="s">
        <v>29</v>
      </c>
      <c r="I12" s="341" t="s">
        <v>18</v>
      </c>
      <c r="J12" s="347">
        <v>5</v>
      </c>
    </row>
    <row r="13" s="330" customFormat="1" ht="36.75" customHeight="1" spans="1:10">
      <c r="A13" s="341">
        <v>11</v>
      </c>
      <c r="B13" s="341" t="s">
        <v>36</v>
      </c>
      <c r="C13" s="341" t="s">
        <v>20</v>
      </c>
      <c r="D13" s="341" t="s">
        <v>40</v>
      </c>
      <c r="E13" s="341" t="s">
        <v>14</v>
      </c>
      <c r="F13" s="342" t="s">
        <v>43</v>
      </c>
      <c r="G13" s="341" t="s">
        <v>31</v>
      </c>
      <c r="H13" s="341" t="s">
        <v>29</v>
      </c>
      <c r="I13" s="341" t="s">
        <v>18</v>
      </c>
      <c r="J13" s="347">
        <v>3</v>
      </c>
    </row>
    <row r="14" s="330" customFormat="1" ht="36.75" customHeight="1" spans="1:10">
      <c r="A14" s="341">
        <v>12</v>
      </c>
      <c r="B14" s="341" t="s">
        <v>36</v>
      </c>
      <c r="C14" s="341" t="s">
        <v>20</v>
      </c>
      <c r="D14" s="341" t="s">
        <v>21</v>
      </c>
      <c r="E14" s="341" t="s">
        <v>14</v>
      </c>
      <c r="F14" s="342" t="s">
        <v>44</v>
      </c>
      <c r="G14" s="341" t="s">
        <v>23</v>
      </c>
      <c r="H14" s="341" t="s">
        <v>45</v>
      </c>
      <c r="I14" s="341" t="s">
        <v>18</v>
      </c>
      <c r="J14" s="346">
        <v>10</v>
      </c>
    </row>
    <row r="15" s="330" customFormat="1" ht="36.75" customHeight="1" spans="1:10">
      <c r="A15" s="341">
        <v>13</v>
      </c>
      <c r="B15" s="341" t="s">
        <v>36</v>
      </c>
      <c r="C15" s="341" t="s">
        <v>20</v>
      </c>
      <c r="D15" s="341" t="s">
        <v>21</v>
      </c>
      <c r="E15" s="341" t="s">
        <v>14</v>
      </c>
      <c r="F15" s="342" t="s">
        <v>46</v>
      </c>
      <c r="G15" s="341" t="s">
        <v>28</v>
      </c>
      <c r="H15" s="341" t="s">
        <v>24</v>
      </c>
      <c r="I15" s="341" t="s">
        <v>25</v>
      </c>
      <c r="J15" s="347">
        <v>5</v>
      </c>
    </row>
    <row r="16" s="330" customFormat="1" ht="36.75" customHeight="1" spans="1:10">
      <c r="A16" s="341">
        <v>14</v>
      </c>
      <c r="B16" s="341" t="s">
        <v>36</v>
      </c>
      <c r="C16" s="341" t="s">
        <v>20</v>
      </c>
      <c r="D16" s="341" t="s">
        <v>21</v>
      </c>
      <c r="E16" s="341" t="s">
        <v>14</v>
      </c>
      <c r="F16" s="342" t="s">
        <v>47</v>
      </c>
      <c r="G16" s="341" t="s">
        <v>28</v>
      </c>
      <c r="H16" s="341" t="s">
        <v>29</v>
      </c>
      <c r="I16" s="341" t="s">
        <v>18</v>
      </c>
      <c r="J16" s="347">
        <v>5</v>
      </c>
    </row>
    <row r="17" s="330" customFormat="1" ht="36.75" customHeight="1" spans="1:10">
      <c r="A17" s="341">
        <v>15</v>
      </c>
      <c r="B17" s="341" t="s">
        <v>36</v>
      </c>
      <c r="C17" s="341" t="s">
        <v>20</v>
      </c>
      <c r="D17" s="341" t="s">
        <v>21</v>
      </c>
      <c r="E17" s="341" t="s">
        <v>14</v>
      </c>
      <c r="F17" s="342" t="s">
        <v>48</v>
      </c>
      <c r="G17" s="341" t="s">
        <v>31</v>
      </c>
      <c r="H17" s="341" t="s">
        <v>49</v>
      </c>
      <c r="I17" s="341" t="s">
        <v>50</v>
      </c>
      <c r="J17" s="346">
        <v>3</v>
      </c>
    </row>
    <row r="18" s="330" customFormat="1" ht="36.75" customHeight="1" spans="1:10">
      <c r="A18" s="341">
        <v>16</v>
      </c>
      <c r="B18" s="341" t="s">
        <v>36</v>
      </c>
      <c r="C18" s="341" t="s">
        <v>20</v>
      </c>
      <c r="D18" s="341" t="s">
        <v>33</v>
      </c>
      <c r="E18" s="341" t="s">
        <v>14</v>
      </c>
      <c r="F18" s="342" t="s">
        <v>51</v>
      </c>
      <c r="G18" s="341" t="s">
        <v>23</v>
      </c>
      <c r="H18" s="341" t="s">
        <v>52</v>
      </c>
      <c r="I18" s="341" t="s">
        <v>18</v>
      </c>
      <c r="J18" s="346">
        <v>10</v>
      </c>
    </row>
    <row r="19" s="330" customFormat="1" ht="36.75" customHeight="1" spans="1:10">
      <c r="A19" s="341">
        <v>17</v>
      </c>
      <c r="B19" s="341" t="s">
        <v>36</v>
      </c>
      <c r="C19" s="341" t="s">
        <v>20</v>
      </c>
      <c r="D19" s="341" t="s">
        <v>33</v>
      </c>
      <c r="E19" s="341" t="s">
        <v>14</v>
      </c>
      <c r="F19" s="342" t="s">
        <v>53</v>
      </c>
      <c r="G19" s="341" t="s">
        <v>28</v>
      </c>
      <c r="H19" s="341" t="s">
        <v>52</v>
      </c>
      <c r="I19" s="341" t="s">
        <v>18</v>
      </c>
      <c r="J19" s="347">
        <v>5</v>
      </c>
    </row>
    <row r="20" s="330" customFormat="1" ht="36.75" customHeight="1" spans="1:10">
      <c r="A20" s="341">
        <v>18</v>
      </c>
      <c r="B20" s="341" t="s">
        <v>36</v>
      </c>
      <c r="C20" s="341" t="s">
        <v>20</v>
      </c>
      <c r="D20" s="341" t="s">
        <v>33</v>
      </c>
      <c r="E20" s="341" t="s">
        <v>14</v>
      </c>
      <c r="F20" s="342" t="s">
        <v>54</v>
      </c>
      <c r="G20" s="341" t="s">
        <v>28</v>
      </c>
      <c r="H20" s="341" t="s">
        <v>24</v>
      </c>
      <c r="I20" s="341" t="s">
        <v>25</v>
      </c>
      <c r="J20" s="346">
        <v>5</v>
      </c>
    </row>
    <row r="21" s="330" customFormat="1" ht="36.75" customHeight="1" spans="1:10">
      <c r="A21" s="341">
        <v>19</v>
      </c>
      <c r="B21" s="341" t="s">
        <v>55</v>
      </c>
      <c r="C21" s="341" t="s">
        <v>20</v>
      </c>
      <c r="D21" s="343" t="s">
        <v>56</v>
      </c>
      <c r="E21" s="341" t="s">
        <v>14</v>
      </c>
      <c r="F21" s="342" t="s">
        <v>57</v>
      </c>
      <c r="G21" s="343" t="s">
        <v>23</v>
      </c>
      <c r="H21" s="344" t="s">
        <v>17</v>
      </c>
      <c r="I21" s="341" t="s">
        <v>18</v>
      </c>
      <c r="J21" s="346">
        <v>10</v>
      </c>
    </row>
    <row r="22" s="330" customFormat="1" ht="36.75" customHeight="1" spans="1:10">
      <c r="A22" s="341">
        <v>20</v>
      </c>
      <c r="B22" s="341" t="s">
        <v>55</v>
      </c>
      <c r="C22" s="341" t="s">
        <v>20</v>
      </c>
      <c r="D22" s="343" t="s">
        <v>58</v>
      </c>
      <c r="E22" s="341" t="s">
        <v>14</v>
      </c>
      <c r="F22" s="342" t="s">
        <v>59</v>
      </c>
      <c r="G22" s="341" t="s">
        <v>28</v>
      </c>
      <c r="H22" s="344" t="s">
        <v>17</v>
      </c>
      <c r="I22" s="341" t="s">
        <v>18</v>
      </c>
      <c r="J22" s="346">
        <v>5</v>
      </c>
    </row>
    <row r="23" s="330" customFormat="1" ht="36.75" customHeight="1" spans="1:10">
      <c r="A23" s="341">
        <v>21</v>
      </c>
      <c r="B23" s="341" t="s">
        <v>60</v>
      </c>
      <c r="C23" s="341" t="s">
        <v>20</v>
      </c>
      <c r="D23" s="343" t="s">
        <v>61</v>
      </c>
      <c r="E23" s="341" t="s">
        <v>14</v>
      </c>
      <c r="F23" s="342" t="s">
        <v>15</v>
      </c>
      <c r="G23" s="341" t="s">
        <v>62</v>
      </c>
      <c r="H23" s="344" t="s">
        <v>17</v>
      </c>
      <c r="I23" s="341" t="s">
        <v>18</v>
      </c>
      <c r="J23" s="346">
        <v>10</v>
      </c>
    </row>
    <row r="24" s="330" customFormat="1" ht="36.75" customHeight="1" spans="1:10">
      <c r="A24" s="341">
        <v>22</v>
      </c>
      <c r="B24" s="341" t="s">
        <v>60</v>
      </c>
      <c r="C24" s="341" t="s">
        <v>20</v>
      </c>
      <c r="D24" s="343" t="s">
        <v>63</v>
      </c>
      <c r="E24" s="341" t="s">
        <v>14</v>
      </c>
      <c r="F24" s="342" t="s">
        <v>64</v>
      </c>
      <c r="G24" s="341" t="s">
        <v>65</v>
      </c>
      <c r="H24" s="344" t="s">
        <v>24</v>
      </c>
      <c r="I24" s="343" t="s">
        <v>25</v>
      </c>
      <c r="J24" s="346">
        <v>5</v>
      </c>
    </row>
    <row r="25" s="330" customFormat="1" ht="36.75" customHeight="1" spans="1:10">
      <c r="A25" s="341">
        <v>23</v>
      </c>
      <c r="B25" s="341" t="s">
        <v>60</v>
      </c>
      <c r="C25" s="341" t="s">
        <v>20</v>
      </c>
      <c r="D25" s="343" t="s">
        <v>66</v>
      </c>
      <c r="E25" s="341" t="s">
        <v>14</v>
      </c>
      <c r="F25" s="342" t="s">
        <v>67</v>
      </c>
      <c r="G25" s="341" t="s">
        <v>65</v>
      </c>
      <c r="H25" s="344" t="s">
        <v>24</v>
      </c>
      <c r="I25" s="343" t="s">
        <v>25</v>
      </c>
      <c r="J25" s="346">
        <v>5</v>
      </c>
    </row>
    <row r="26" s="330" customFormat="1" ht="36.75" customHeight="1" spans="1:10">
      <c r="A26" s="341">
        <v>24</v>
      </c>
      <c r="B26" s="341" t="s">
        <v>60</v>
      </c>
      <c r="C26" s="341" t="s">
        <v>20</v>
      </c>
      <c r="D26" s="343" t="s">
        <v>68</v>
      </c>
      <c r="E26" s="341" t="s">
        <v>14</v>
      </c>
      <c r="F26" s="342" t="s">
        <v>69</v>
      </c>
      <c r="G26" s="341" t="s">
        <v>65</v>
      </c>
      <c r="H26" s="344" t="s">
        <v>17</v>
      </c>
      <c r="I26" s="341" t="s">
        <v>18</v>
      </c>
      <c r="J26" s="346">
        <v>5</v>
      </c>
    </row>
    <row r="27" s="330" customFormat="1" ht="36.75" customHeight="1" spans="1:10">
      <c r="A27" s="341">
        <v>25</v>
      </c>
      <c r="B27" s="341" t="s">
        <v>60</v>
      </c>
      <c r="C27" s="341" t="s">
        <v>20</v>
      </c>
      <c r="D27" s="343" t="s">
        <v>70</v>
      </c>
      <c r="E27" s="341" t="s">
        <v>14</v>
      </c>
      <c r="F27" s="342" t="s">
        <v>71</v>
      </c>
      <c r="G27" s="341" t="s">
        <v>65</v>
      </c>
      <c r="H27" s="344" t="s">
        <v>17</v>
      </c>
      <c r="I27" s="341" t="s">
        <v>18</v>
      </c>
      <c r="J27" s="346">
        <v>5</v>
      </c>
    </row>
    <row r="28" s="330" customFormat="1" ht="27" spans="1:10">
      <c r="A28" s="341">
        <v>26</v>
      </c>
      <c r="B28" s="341" t="s">
        <v>60</v>
      </c>
      <c r="C28" s="341" t="s">
        <v>20</v>
      </c>
      <c r="D28" s="343" t="s">
        <v>72</v>
      </c>
      <c r="E28" s="341" t="s">
        <v>73</v>
      </c>
      <c r="F28" s="342" t="s">
        <v>74</v>
      </c>
      <c r="G28" s="341" t="s">
        <v>65</v>
      </c>
      <c r="H28" s="344" t="s">
        <v>75</v>
      </c>
      <c r="I28" s="343" t="s">
        <v>25</v>
      </c>
      <c r="J28" s="346">
        <v>2.5</v>
      </c>
    </row>
    <row r="29" s="330" customFormat="1" ht="36.75" customHeight="1" spans="1:10">
      <c r="A29" s="341">
        <v>27</v>
      </c>
      <c r="B29" s="341" t="s">
        <v>60</v>
      </c>
      <c r="C29" s="341" t="s">
        <v>20</v>
      </c>
      <c r="D29" s="343" t="s">
        <v>72</v>
      </c>
      <c r="E29" s="341" t="s">
        <v>73</v>
      </c>
      <c r="F29" s="342" t="s">
        <v>76</v>
      </c>
      <c r="G29" s="341" t="s">
        <v>65</v>
      </c>
      <c r="H29" s="344" t="s">
        <v>77</v>
      </c>
      <c r="I29" s="341" t="s">
        <v>18</v>
      </c>
      <c r="J29" s="346">
        <v>2.5</v>
      </c>
    </row>
    <row r="30" s="330" customFormat="1" ht="36.75" customHeight="1" spans="1:10">
      <c r="A30" s="341">
        <v>28</v>
      </c>
      <c r="B30" s="341" t="s">
        <v>60</v>
      </c>
      <c r="C30" s="341" t="s">
        <v>20</v>
      </c>
      <c r="D30" s="343" t="s">
        <v>78</v>
      </c>
      <c r="E30" s="341" t="s">
        <v>14</v>
      </c>
      <c r="F30" s="342" t="s">
        <v>79</v>
      </c>
      <c r="G30" s="341" t="s">
        <v>65</v>
      </c>
      <c r="H30" s="344" t="s">
        <v>17</v>
      </c>
      <c r="I30" s="341" t="s">
        <v>18</v>
      </c>
      <c r="J30" s="346">
        <v>5</v>
      </c>
    </row>
    <row r="31" s="330" customFormat="1" ht="36.75" customHeight="1" spans="1:10">
      <c r="A31" s="341">
        <v>29</v>
      </c>
      <c r="B31" s="341" t="s">
        <v>60</v>
      </c>
      <c r="C31" s="341" t="s">
        <v>20</v>
      </c>
      <c r="D31" s="343" t="s">
        <v>80</v>
      </c>
      <c r="E31" s="341" t="s">
        <v>14</v>
      </c>
      <c r="F31" s="342" t="s">
        <v>81</v>
      </c>
      <c r="G31" s="341" t="s">
        <v>65</v>
      </c>
      <c r="H31" s="344" t="s">
        <v>17</v>
      </c>
      <c r="I31" s="341" t="s">
        <v>18</v>
      </c>
      <c r="J31" s="346">
        <v>5</v>
      </c>
    </row>
    <row r="32" s="330" customFormat="1" ht="36.75" customHeight="1" spans="1:10">
      <c r="A32" s="341">
        <v>30</v>
      </c>
      <c r="B32" s="341" t="s">
        <v>60</v>
      </c>
      <c r="C32" s="341" t="s">
        <v>20</v>
      </c>
      <c r="D32" s="343" t="s">
        <v>82</v>
      </c>
      <c r="E32" s="341" t="s">
        <v>14</v>
      </c>
      <c r="F32" s="342" t="s">
        <v>83</v>
      </c>
      <c r="G32" s="341" t="s">
        <v>84</v>
      </c>
      <c r="H32" s="344" t="s">
        <v>24</v>
      </c>
      <c r="I32" s="343" t="s">
        <v>25</v>
      </c>
      <c r="J32" s="346">
        <v>3</v>
      </c>
    </row>
    <row r="33" s="330" customFormat="1" ht="36.75" customHeight="1" spans="1:10">
      <c r="A33" s="341">
        <v>31</v>
      </c>
      <c r="B33" s="341" t="s">
        <v>60</v>
      </c>
      <c r="C33" s="341" t="s">
        <v>20</v>
      </c>
      <c r="D33" s="343" t="s">
        <v>85</v>
      </c>
      <c r="E33" s="341" t="s">
        <v>14</v>
      </c>
      <c r="F33" s="342" t="s">
        <v>86</v>
      </c>
      <c r="G33" s="341" t="s">
        <v>84</v>
      </c>
      <c r="H33" s="344" t="s">
        <v>24</v>
      </c>
      <c r="I33" s="343" t="s">
        <v>25</v>
      </c>
      <c r="J33" s="346">
        <v>3</v>
      </c>
    </row>
    <row r="34" s="330" customFormat="1" ht="36.75" customHeight="1" spans="1:10">
      <c r="A34" s="341">
        <v>32</v>
      </c>
      <c r="B34" s="341" t="s">
        <v>60</v>
      </c>
      <c r="C34" s="341" t="s">
        <v>20</v>
      </c>
      <c r="D34" s="343" t="s">
        <v>87</v>
      </c>
      <c r="E34" s="341" t="s">
        <v>14</v>
      </c>
      <c r="F34" s="342" t="s">
        <v>88</v>
      </c>
      <c r="G34" s="341" t="s">
        <v>84</v>
      </c>
      <c r="H34" s="344" t="s">
        <v>17</v>
      </c>
      <c r="I34" s="341" t="s">
        <v>18</v>
      </c>
      <c r="J34" s="346">
        <v>3</v>
      </c>
    </row>
    <row r="35" s="330" customFormat="1" ht="36.75" customHeight="1" spans="1:10">
      <c r="A35" s="341">
        <v>33</v>
      </c>
      <c r="B35" s="341" t="s">
        <v>60</v>
      </c>
      <c r="C35" s="341" t="s">
        <v>20</v>
      </c>
      <c r="D35" s="343" t="s">
        <v>89</v>
      </c>
      <c r="E35" s="341" t="s">
        <v>14</v>
      </c>
      <c r="F35" s="342" t="s">
        <v>90</v>
      </c>
      <c r="G35" s="341" t="s">
        <v>84</v>
      </c>
      <c r="H35" s="344" t="s">
        <v>17</v>
      </c>
      <c r="I35" s="341" t="s">
        <v>18</v>
      </c>
      <c r="J35" s="346">
        <v>3</v>
      </c>
    </row>
    <row r="36" s="330" customFormat="1" ht="36.75" customHeight="1" spans="1:10">
      <c r="A36" s="341">
        <v>34</v>
      </c>
      <c r="B36" s="341" t="s">
        <v>60</v>
      </c>
      <c r="C36" s="341" t="s">
        <v>20</v>
      </c>
      <c r="D36" s="343" t="s">
        <v>91</v>
      </c>
      <c r="E36" s="341" t="s">
        <v>14</v>
      </c>
      <c r="F36" s="342" t="s">
        <v>92</v>
      </c>
      <c r="G36" s="341" t="s">
        <v>84</v>
      </c>
      <c r="H36" s="344" t="s">
        <v>17</v>
      </c>
      <c r="I36" s="341" t="s">
        <v>18</v>
      </c>
      <c r="J36" s="346">
        <v>3</v>
      </c>
    </row>
    <row r="37" s="330" customFormat="1" ht="27" spans="1:10">
      <c r="A37" s="341">
        <v>35</v>
      </c>
      <c r="B37" s="341" t="s">
        <v>93</v>
      </c>
      <c r="C37" s="343" t="s">
        <v>94</v>
      </c>
      <c r="D37" s="343" t="s">
        <v>95</v>
      </c>
      <c r="E37" s="341" t="s">
        <v>14</v>
      </c>
      <c r="F37" s="342" t="s">
        <v>96</v>
      </c>
      <c r="G37" s="341" t="s">
        <v>97</v>
      </c>
      <c r="H37" s="341" t="s">
        <v>98</v>
      </c>
      <c r="I37" s="343" t="s">
        <v>99</v>
      </c>
      <c r="J37" s="346">
        <v>0.3</v>
      </c>
    </row>
    <row r="38" s="330" customFormat="1" ht="36.75" customHeight="1" spans="1:10">
      <c r="A38" s="341">
        <v>36</v>
      </c>
      <c r="B38" s="341" t="s">
        <v>93</v>
      </c>
      <c r="C38" s="343" t="s">
        <v>94</v>
      </c>
      <c r="D38" s="343" t="s">
        <v>95</v>
      </c>
      <c r="E38" s="341" t="s">
        <v>14</v>
      </c>
      <c r="F38" s="342" t="s">
        <v>100</v>
      </c>
      <c r="G38" s="341" t="s">
        <v>101</v>
      </c>
      <c r="H38" s="341" t="s">
        <v>102</v>
      </c>
      <c r="I38" s="343" t="s">
        <v>103</v>
      </c>
      <c r="J38" s="346">
        <v>0.2</v>
      </c>
    </row>
    <row r="39" s="330" customFormat="1" ht="36.75" customHeight="1" spans="1:10">
      <c r="A39" s="341">
        <v>37</v>
      </c>
      <c r="B39" s="343" t="s">
        <v>93</v>
      </c>
      <c r="C39" s="343" t="s">
        <v>94</v>
      </c>
      <c r="D39" s="343" t="s">
        <v>95</v>
      </c>
      <c r="E39" s="341" t="s">
        <v>14</v>
      </c>
      <c r="F39" s="342" t="s">
        <v>104</v>
      </c>
      <c r="G39" s="341" t="s">
        <v>105</v>
      </c>
      <c r="H39" s="341" t="s">
        <v>106</v>
      </c>
      <c r="I39" s="343" t="s">
        <v>99</v>
      </c>
      <c r="J39" s="346">
        <v>0.2</v>
      </c>
    </row>
    <row r="40" s="330" customFormat="1" ht="36.75" customHeight="1" spans="1:10">
      <c r="A40" s="341">
        <v>38</v>
      </c>
      <c r="B40" s="343" t="s">
        <v>93</v>
      </c>
      <c r="C40" s="343" t="s">
        <v>94</v>
      </c>
      <c r="D40" s="343" t="s">
        <v>107</v>
      </c>
      <c r="E40" s="341" t="s">
        <v>14</v>
      </c>
      <c r="F40" s="342" t="s">
        <v>108</v>
      </c>
      <c r="G40" s="341" t="s">
        <v>97</v>
      </c>
      <c r="H40" s="341" t="s">
        <v>17</v>
      </c>
      <c r="I40" s="343" t="s">
        <v>18</v>
      </c>
      <c r="J40" s="346">
        <v>0.3</v>
      </c>
    </row>
    <row r="41" s="330" customFormat="1" ht="36.75" customHeight="1" spans="1:10">
      <c r="A41" s="341">
        <v>39</v>
      </c>
      <c r="B41" s="343" t="s">
        <v>93</v>
      </c>
      <c r="C41" s="343" t="s">
        <v>94</v>
      </c>
      <c r="D41" s="343" t="s">
        <v>107</v>
      </c>
      <c r="E41" s="341" t="s">
        <v>14</v>
      </c>
      <c r="F41" s="342" t="s">
        <v>109</v>
      </c>
      <c r="G41" s="341" t="s">
        <v>105</v>
      </c>
      <c r="H41" s="341" t="s">
        <v>110</v>
      </c>
      <c r="I41" s="343" t="s">
        <v>99</v>
      </c>
      <c r="J41" s="346">
        <v>0.2</v>
      </c>
    </row>
    <row r="42" s="330" customFormat="1" ht="36.75" customHeight="1" spans="1:10">
      <c r="A42" s="341">
        <v>40</v>
      </c>
      <c r="B42" s="343" t="s">
        <v>93</v>
      </c>
      <c r="C42" s="343" t="s">
        <v>94</v>
      </c>
      <c r="D42" s="343" t="s">
        <v>111</v>
      </c>
      <c r="E42" s="341" t="s">
        <v>14</v>
      </c>
      <c r="F42" s="342" t="s">
        <v>57</v>
      </c>
      <c r="G42" s="341" t="s">
        <v>97</v>
      </c>
      <c r="H42" s="341" t="s">
        <v>17</v>
      </c>
      <c r="I42" s="343" t="s">
        <v>18</v>
      </c>
      <c r="J42" s="346">
        <v>0.3</v>
      </c>
    </row>
    <row r="43" s="330" customFormat="1" ht="36.75" customHeight="1" spans="1:10">
      <c r="A43" s="341">
        <v>41</v>
      </c>
      <c r="B43" s="343" t="s">
        <v>93</v>
      </c>
      <c r="C43" s="343" t="s">
        <v>94</v>
      </c>
      <c r="D43" s="343" t="s">
        <v>111</v>
      </c>
      <c r="E43" s="341" t="s">
        <v>14</v>
      </c>
      <c r="F43" s="342" t="s">
        <v>112</v>
      </c>
      <c r="G43" s="341" t="s">
        <v>101</v>
      </c>
      <c r="H43" s="341" t="s">
        <v>17</v>
      </c>
      <c r="I43" s="343" t="s">
        <v>18</v>
      </c>
      <c r="J43" s="346">
        <v>0.2</v>
      </c>
    </row>
    <row r="44" s="330" customFormat="1" ht="36.75" customHeight="1" spans="1:10">
      <c r="A44" s="341">
        <v>42</v>
      </c>
      <c r="B44" s="343" t="s">
        <v>93</v>
      </c>
      <c r="C44" s="343" t="s">
        <v>94</v>
      </c>
      <c r="D44" s="343" t="s">
        <v>111</v>
      </c>
      <c r="E44" s="341" t="s">
        <v>14</v>
      </c>
      <c r="F44" s="342" t="s">
        <v>113</v>
      </c>
      <c r="G44" s="341" t="s">
        <v>105</v>
      </c>
      <c r="H44" s="341" t="s">
        <v>17</v>
      </c>
      <c r="I44" s="343" t="s">
        <v>18</v>
      </c>
      <c r="J44" s="346">
        <v>0.2</v>
      </c>
    </row>
    <row r="45" s="330" customFormat="1" ht="36.75" customHeight="1" spans="1:10">
      <c r="A45" s="341">
        <v>43</v>
      </c>
      <c r="B45" s="343" t="s">
        <v>93</v>
      </c>
      <c r="C45" s="343" t="s">
        <v>94</v>
      </c>
      <c r="D45" s="343" t="s">
        <v>114</v>
      </c>
      <c r="E45" s="341" t="s">
        <v>14</v>
      </c>
      <c r="F45" s="342" t="s">
        <v>59</v>
      </c>
      <c r="G45" s="341" t="s">
        <v>97</v>
      </c>
      <c r="H45" s="341" t="s">
        <v>17</v>
      </c>
      <c r="I45" s="343" t="s">
        <v>18</v>
      </c>
      <c r="J45" s="346">
        <v>0.3</v>
      </c>
    </row>
    <row r="46" s="330" customFormat="1" ht="36.75" customHeight="1" spans="1:10">
      <c r="A46" s="341">
        <v>44</v>
      </c>
      <c r="B46" s="343" t="s">
        <v>93</v>
      </c>
      <c r="C46" s="343" t="s">
        <v>94</v>
      </c>
      <c r="D46" s="343" t="s">
        <v>114</v>
      </c>
      <c r="E46" s="341" t="s">
        <v>14</v>
      </c>
      <c r="F46" s="342" t="s">
        <v>115</v>
      </c>
      <c r="G46" s="341" t="s">
        <v>101</v>
      </c>
      <c r="H46" s="341" t="s">
        <v>17</v>
      </c>
      <c r="I46" s="343" t="s">
        <v>18</v>
      </c>
      <c r="J46" s="346">
        <v>0.2</v>
      </c>
    </row>
    <row r="47" s="330" customFormat="1" ht="36.75" customHeight="1" spans="1:10">
      <c r="A47" s="341">
        <v>45</v>
      </c>
      <c r="B47" s="343" t="s">
        <v>93</v>
      </c>
      <c r="C47" s="343" t="s">
        <v>94</v>
      </c>
      <c r="D47" s="343" t="s">
        <v>114</v>
      </c>
      <c r="E47" s="341" t="s">
        <v>14</v>
      </c>
      <c r="F47" s="342" t="s">
        <v>116</v>
      </c>
      <c r="G47" s="341" t="s">
        <v>105</v>
      </c>
      <c r="H47" s="341" t="s">
        <v>24</v>
      </c>
      <c r="I47" s="343" t="s">
        <v>25</v>
      </c>
      <c r="J47" s="346">
        <v>0.2</v>
      </c>
    </row>
    <row r="48" s="330" customFormat="1" ht="36.75" customHeight="1" spans="1:10">
      <c r="A48" s="341">
        <v>46</v>
      </c>
      <c r="B48" s="343" t="s">
        <v>117</v>
      </c>
      <c r="C48" s="343" t="s">
        <v>94</v>
      </c>
      <c r="D48" s="343" t="s">
        <v>118</v>
      </c>
      <c r="E48" s="341" t="s">
        <v>14</v>
      </c>
      <c r="F48" s="342" t="s">
        <v>119</v>
      </c>
      <c r="G48" s="341" t="s">
        <v>97</v>
      </c>
      <c r="H48" s="341" t="s">
        <v>17</v>
      </c>
      <c r="I48" s="343" t="s">
        <v>18</v>
      </c>
      <c r="J48" s="346">
        <v>0.3</v>
      </c>
    </row>
    <row r="49" s="330" customFormat="1" ht="36.75" customHeight="1" spans="1:10">
      <c r="A49" s="341">
        <v>47</v>
      </c>
      <c r="B49" s="343" t="s">
        <v>117</v>
      </c>
      <c r="C49" s="343" t="s">
        <v>94</v>
      </c>
      <c r="D49" s="343" t="s">
        <v>118</v>
      </c>
      <c r="E49" s="341" t="s">
        <v>14</v>
      </c>
      <c r="F49" s="342" t="s">
        <v>120</v>
      </c>
      <c r="G49" s="341" t="s">
        <v>101</v>
      </c>
      <c r="H49" s="341" t="s">
        <v>17</v>
      </c>
      <c r="I49" s="343" t="s">
        <v>18</v>
      </c>
      <c r="J49" s="346">
        <v>0.2</v>
      </c>
    </row>
    <row r="50" s="330" customFormat="1" ht="36.75" customHeight="1" spans="1:10">
      <c r="A50" s="341">
        <v>48</v>
      </c>
      <c r="B50" s="343" t="s">
        <v>117</v>
      </c>
      <c r="C50" s="343" t="s">
        <v>94</v>
      </c>
      <c r="D50" s="343" t="s">
        <v>118</v>
      </c>
      <c r="E50" s="341" t="s">
        <v>14</v>
      </c>
      <c r="F50" s="342" t="s">
        <v>121</v>
      </c>
      <c r="G50" s="341" t="s">
        <v>122</v>
      </c>
      <c r="H50" s="341" t="s">
        <v>17</v>
      </c>
      <c r="I50" s="343" t="s">
        <v>18</v>
      </c>
      <c r="J50" s="346">
        <v>0.2</v>
      </c>
    </row>
    <row r="51" s="330" customFormat="1" ht="36.75" customHeight="1" spans="1:10">
      <c r="A51" s="341">
        <v>49</v>
      </c>
      <c r="B51" s="343" t="s">
        <v>117</v>
      </c>
      <c r="C51" s="343" t="s">
        <v>94</v>
      </c>
      <c r="D51" s="343" t="s">
        <v>118</v>
      </c>
      <c r="E51" s="341" t="s">
        <v>14</v>
      </c>
      <c r="F51" s="342" t="s">
        <v>123</v>
      </c>
      <c r="G51" s="341" t="s">
        <v>124</v>
      </c>
      <c r="H51" s="341" t="s">
        <v>17</v>
      </c>
      <c r="I51" s="343" t="s">
        <v>18</v>
      </c>
      <c r="J51" s="346">
        <v>0.1</v>
      </c>
    </row>
    <row r="52" s="330" customFormat="1" ht="36.75" customHeight="1" spans="1:10">
      <c r="A52" s="341">
        <v>50</v>
      </c>
      <c r="B52" s="343" t="s">
        <v>117</v>
      </c>
      <c r="C52" s="343" t="s">
        <v>94</v>
      </c>
      <c r="D52" s="343" t="s">
        <v>118</v>
      </c>
      <c r="E52" s="341" t="s">
        <v>14</v>
      </c>
      <c r="F52" s="342" t="s">
        <v>125</v>
      </c>
      <c r="G52" s="341" t="s">
        <v>126</v>
      </c>
      <c r="H52" s="341" t="s">
        <v>127</v>
      </c>
      <c r="I52" s="343" t="s">
        <v>25</v>
      </c>
      <c r="J52" s="346">
        <v>0.1</v>
      </c>
    </row>
    <row r="53" s="330" customFormat="1" ht="36.75" customHeight="1" spans="1:10">
      <c r="A53" s="341">
        <v>51</v>
      </c>
      <c r="B53" s="343" t="s">
        <v>117</v>
      </c>
      <c r="C53" s="343" t="s">
        <v>94</v>
      </c>
      <c r="D53" s="343" t="s">
        <v>118</v>
      </c>
      <c r="E53" s="341" t="s">
        <v>14</v>
      </c>
      <c r="F53" s="342" t="s">
        <v>128</v>
      </c>
      <c r="G53" s="341" t="s">
        <v>129</v>
      </c>
      <c r="H53" s="341" t="s">
        <v>130</v>
      </c>
      <c r="I53" s="343" t="s">
        <v>131</v>
      </c>
      <c r="J53" s="346">
        <v>0.1</v>
      </c>
    </row>
    <row r="54" s="330" customFormat="1" ht="36.75" customHeight="1" spans="1:10">
      <c r="A54" s="341">
        <v>52</v>
      </c>
      <c r="B54" s="343" t="s">
        <v>117</v>
      </c>
      <c r="C54" s="343" t="s">
        <v>94</v>
      </c>
      <c r="D54" s="343" t="s">
        <v>132</v>
      </c>
      <c r="E54" s="341" t="s">
        <v>14</v>
      </c>
      <c r="F54" s="342" t="s">
        <v>133</v>
      </c>
      <c r="G54" s="341" t="s">
        <v>97</v>
      </c>
      <c r="H54" s="341" t="s">
        <v>17</v>
      </c>
      <c r="I54" s="343" t="s">
        <v>18</v>
      </c>
      <c r="J54" s="346">
        <v>0.3</v>
      </c>
    </row>
    <row r="55" s="330" customFormat="1" ht="36.75" customHeight="1" spans="1:10">
      <c r="A55" s="341">
        <v>53</v>
      </c>
      <c r="B55" s="343" t="s">
        <v>117</v>
      </c>
      <c r="C55" s="343" t="s">
        <v>94</v>
      </c>
      <c r="D55" s="343" t="s">
        <v>132</v>
      </c>
      <c r="E55" s="341" t="s">
        <v>14</v>
      </c>
      <c r="F55" s="342" t="s">
        <v>134</v>
      </c>
      <c r="G55" s="341" t="s">
        <v>101</v>
      </c>
      <c r="H55" s="341" t="s">
        <v>17</v>
      </c>
      <c r="I55" s="343" t="s">
        <v>18</v>
      </c>
      <c r="J55" s="346">
        <v>0.2</v>
      </c>
    </row>
    <row r="56" s="330" customFormat="1" ht="36.75" customHeight="1" spans="1:10">
      <c r="A56" s="341">
        <v>54</v>
      </c>
      <c r="B56" s="343" t="s">
        <v>117</v>
      </c>
      <c r="C56" s="343" t="s">
        <v>94</v>
      </c>
      <c r="D56" s="343" t="s">
        <v>132</v>
      </c>
      <c r="E56" s="341" t="s">
        <v>14</v>
      </c>
      <c r="F56" s="342" t="s">
        <v>135</v>
      </c>
      <c r="G56" s="341" t="s">
        <v>122</v>
      </c>
      <c r="H56" s="341" t="s">
        <v>24</v>
      </c>
      <c r="I56" s="343" t="s">
        <v>25</v>
      </c>
      <c r="J56" s="346">
        <v>0.2</v>
      </c>
    </row>
    <row r="57" s="330" customFormat="1" ht="36.75" customHeight="1" spans="1:10">
      <c r="A57" s="341">
        <v>55</v>
      </c>
      <c r="B57" s="343" t="s">
        <v>117</v>
      </c>
      <c r="C57" s="343" t="s">
        <v>94</v>
      </c>
      <c r="D57" s="343" t="s">
        <v>132</v>
      </c>
      <c r="E57" s="341" t="s">
        <v>14</v>
      </c>
      <c r="F57" s="342" t="s">
        <v>136</v>
      </c>
      <c r="G57" s="341" t="s">
        <v>124</v>
      </c>
      <c r="H57" s="341" t="s">
        <v>24</v>
      </c>
      <c r="I57" s="343" t="s">
        <v>25</v>
      </c>
      <c r="J57" s="346">
        <v>0.1</v>
      </c>
    </row>
    <row r="58" s="330" customFormat="1" ht="36.75" customHeight="1" spans="1:10">
      <c r="A58" s="341">
        <v>56</v>
      </c>
      <c r="B58" s="343" t="s">
        <v>117</v>
      </c>
      <c r="C58" s="343" t="s">
        <v>94</v>
      </c>
      <c r="D58" s="343" t="s">
        <v>132</v>
      </c>
      <c r="E58" s="341" t="s">
        <v>14</v>
      </c>
      <c r="F58" s="342" t="s">
        <v>137</v>
      </c>
      <c r="G58" s="341" t="s">
        <v>126</v>
      </c>
      <c r="H58" s="341" t="s">
        <v>17</v>
      </c>
      <c r="I58" s="343" t="s">
        <v>18</v>
      </c>
      <c r="J58" s="346">
        <v>0.1</v>
      </c>
    </row>
    <row r="59" s="330" customFormat="1" ht="36.75" customHeight="1" spans="1:10">
      <c r="A59" s="341">
        <v>57</v>
      </c>
      <c r="B59" s="343" t="s">
        <v>117</v>
      </c>
      <c r="C59" s="343" t="s">
        <v>94</v>
      </c>
      <c r="D59" s="343" t="s">
        <v>132</v>
      </c>
      <c r="E59" s="341" t="s">
        <v>14</v>
      </c>
      <c r="F59" s="342" t="s">
        <v>138</v>
      </c>
      <c r="G59" s="341" t="s">
        <v>129</v>
      </c>
      <c r="H59" s="341" t="s">
        <v>24</v>
      </c>
      <c r="I59" s="343" t="s">
        <v>25</v>
      </c>
      <c r="J59" s="346">
        <v>0.1</v>
      </c>
    </row>
    <row r="60" s="330" customFormat="1" ht="36.75" customHeight="1" spans="1:10">
      <c r="A60" s="341">
        <v>58</v>
      </c>
      <c r="B60" s="343" t="s">
        <v>117</v>
      </c>
      <c r="C60" s="343" t="s">
        <v>94</v>
      </c>
      <c r="D60" s="343" t="s">
        <v>139</v>
      </c>
      <c r="E60" s="341" t="s">
        <v>14</v>
      </c>
      <c r="F60" s="342" t="s">
        <v>140</v>
      </c>
      <c r="G60" s="341" t="s">
        <v>97</v>
      </c>
      <c r="H60" s="341" t="s">
        <v>17</v>
      </c>
      <c r="I60" s="343" t="s">
        <v>18</v>
      </c>
      <c r="J60" s="346">
        <v>0.3</v>
      </c>
    </row>
    <row r="61" s="331" customFormat="1" ht="36.75" customHeight="1" spans="1:10">
      <c r="A61" s="341">
        <v>59</v>
      </c>
      <c r="B61" s="343" t="s">
        <v>117</v>
      </c>
      <c r="C61" s="343" t="s">
        <v>94</v>
      </c>
      <c r="D61" s="343" t="s">
        <v>139</v>
      </c>
      <c r="E61" s="341" t="s">
        <v>14</v>
      </c>
      <c r="F61" s="342" t="s">
        <v>141</v>
      </c>
      <c r="G61" s="341" t="s">
        <v>122</v>
      </c>
      <c r="H61" s="341" t="s">
        <v>106</v>
      </c>
      <c r="I61" s="343" t="s">
        <v>99</v>
      </c>
      <c r="J61" s="346">
        <v>0.2</v>
      </c>
    </row>
    <row r="62" s="331" customFormat="1" ht="36.75" customHeight="1" spans="1:10">
      <c r="A62" s="341">
        <v>60</v>
      </c>
      <c r="B62" s="343" t="s">
        <v>117</v>
      </c>
      <c r="C62" s="343" t="s">
        <v>94</v>
      </c>
      <c r="D62" s="343" t="s">
        <v>139</v>
      </c>
      <c r="E62" s="341" t="s">
        <v>14</v>
      </c>
      <c r="F62" s="342" t="s">
        <v>142</v>
      </c>
      <c r="G62" s="341" t="s">
        <v>124</v>
      </c>
      <c r="H62" s="341" t="s">
        <v>17</v>
      </c>
      <c r="I62" s="343" t="s">
        <v>18</v>
      </c>
      <c r="J62" s="346">
        <v>0.1</v>
      </c>
    </row>
    <row r="63" s="331" customFormat="1" ht="36.75" customHeight="1" spans="1:10">
      <c r="A63" s="341">
        <v>61</v>
      </c>
      <c r="B63" s="343" t="s">
        <v>117</v>
      </c>
      <c r="C63" s="343" t="s">
        <v>94</v>
      </c>
      <c r="D63" s="343" t="s">
        <v>139</v>
      </c>
      <c r="E63" s="341" t="s">
        <v>14</v>
      </c>
      <c r="F63" s="342" t="s">
        <v>143</v>
      </c>
      <c r="G63" s="341" t="s">
        <v>126</v>
      </c>
      <c r="H63" s="341" t="s">
        <v>17</v>
      </c>
      <c r="I63" s="343" t="s">
        <v>18</v>
      </c>
      <c r="J63" s="346">
        <v>0.1</v>
      </c>
    </row>
    <row r="64" s="331" customFormat="1" ht="36.75" customHeight="1" spans="1:10">
      <c r="A64" s="341">
        <v>62</v>
      </c>
      <c r="B64" s="343" t="s">
        <v>117</v>
      </c>
      <c r="C64" s="343" t="s">
        <v>94</v>
      </c>
      <c r="D64" s="343" t="s">
        <v>139</v>
      </c>
      <c r="E64" s="341" t="s">
        <v>14</v>
      </c>
      <c r="F64" s="342" t="s">
        <v>144</v>
      </c>
      <c r="G64" s="341" t="s">
        <v>129</v>
      </c>
      <c r="H64" s="341" t="s">
        <v>17</v>
      </c>
      <c r="I64" s="343" t="s">
        <v>18</v>
      </c>
      <c r="J64" s="346">
        <v>0.1</v>
      </c>
    </row>
    <row r="65" s="331" customFormat="1" ht="36.75" customHeight="1" spans="1:10">
      <c r="A65" s="341">
        <v>63</v>
      </c>
      <c r="B65" s="343" t="s">
        <v>117</v>
      </c>
      <c r="C65" s="343" t="s">
        <v>94</v>
      </c>
      <c r="D65" s="343" t="s">
        <v>145</v>
      </c>
      <c r="E65" s="341" t="s">
        <v>14</v>
      </c>
      <c r="F65" s="342" t="s">
        <v>64</v>
      </c>
      <c r="G65" s="341" t="s">
        <v>97</v>
      </c>
      <c r="H65" s="341" t="s">
        <v>24</v>
      </c>
      <c r="I65" s="343" t="s">
        <v>25</v>
      </c>
      <c r="J65" s="346">
        <v>0.3</v>
      </c>
    </row>
    <row r="66" s="331" customFormat="1" ht="36.75" customHeight="1" spans="1:10">
      <c r="A66" s="341">
        <v>64</v>
      </c>
      <c r="B66" s="343" t="s">
        <v>117</v>
      </c>
      <c r="C66" s="343" t="s">
        <v>94</v>
      </c>
      <c r="D66" s="343" t="s">
        <v>145</v>
      </c>
      <c r="E66" s="341" t="s">
        <v>14</v>
      </c>
      <c r="F66" s="342" t="s">
        <v>146</v>
      </c>
      <c r="G66" s="341" t="s">
        <v>122</v>
      </c>
      <c r="H66" s="341" t="s">
        <v>147</v>
      </c>
      <c r="I66" s="343" t="s">
        <v>25</v>
      </c>
      <c r="J66" s="346">
        <v>0.2</v>
      </c>
    </row>
    <row r="67" s="331" customFormat="1" ht="36.75" customHeight="1" spans="1:10">
      <c r="A67" s="341">
        <v>65</v>
      </c>
      <c r="B67" s="343" t="s">
        <v>117</v>
      </c>
      <c r="C67" s="343" t="s">
        <v>94</v>
      </c>
      <c r="D67" s="343" t="s">
        <v>145</v>
      </c>
      <c r="E67" s="341" t="s">
        <v>14</v>
      </c>
      <c r="F67" s="342" t="s">
        <v>148</v>
      </c>
      <c r="G67" s="341" t="s">
        <v>124</v>
      </c>
      <c r="H67" s="341" t="s">
        <v>149</v>
      </c>
      <c r="I67" s="343" t="s">
        <v>25</v>
      </c>
      <c r="J67" s="346">
        <v>0.1</v>
      </c>
    </row>
    <row r="68" s="331" customFormat="1" ht="36.75" customHeight="1" spans="1:10">
      <c r="A68" s="341">
        <v>66</v>
      </c>
      <c r="B68" s="343" t="s">
        <v>117</v>
      </c>
      <c r="C68" s="343" t="s">
        <v>94</v>
      </c>
      <c r="D68" s="343" t="s">
        <v>145</v>
      </c>
      <c r="E68" s="341" t="s">
        <v>14</v>
      </c>
      <c r="F68" s="342" t="s">
        <v>150</v>
      </c>
      <c r="G68" s="341" t="s">
        <v>126</v>
      </c>
      <c r="H68" s="341" t="s">
        <v>24</v>
      </c>
      <c r="I68" s="343" t="s">
        <v>25</v>
      </c>
      <c r="J68" s="346">
        <v>0.1</v>
      </c>
    </row>
    <row r="69" s="331" customFormat="1" ht="36.75" customHeight="1" spans="1:10">
      <c r="A69" s="341">
        <v>67</v>
      </c>
      <c r="B69" s="343" t="s">
        <v>117</v>
      </c>
      <c r="C69" s="343" t="s">
        <v>94</v>
      </c>
      <c r="D69" s="343" t="s">
        <v>151</v>
      </c>
      <c r="E69" s="341" t="s">
        <v>14</v>
      </c>
      <c r="F69" s="342" t="s">
        <v>152</v>
      </c>
      <c r="G69" s="341" t="s">
        <v>97</v>
      </c>
      <c r="H69" s="341" t="s">
        <v>153</v>
      </c>
      <c r="I69" s="343" t="s">
        <v>99</v>
      </c>
      <c r="J69" s="346">
        <v>0.3</v>
      </c>
    </row>
    <row r="70" s="331" customFormat="1" ht="36.75" customHeight="1" spans="1:10">
      <c r="A70" s="341">
        <v>68</v>
      </c>
      <c r="B70" s="343" t="s">
        <v>117</v>
      </c>
      <c r="C70" s="343" t="s">
        <v>94</v>
      </c>
      <c r="D70" s="343" t="s">
        <v>151</v>
      </c>
      <c r="E70" s="341" t="s">
        <v>14</v>
      </c>
      <c r="F70" s="342" t="s">
        <v>154</v>
      </c>
      <c r="G70" s="341" t="s">
        <v>101</v>
      </c>
      <c r="H70" s="341" t="s">
        <v>155</v>
      </c>
      <c r="I70" s="343" t="s">
        <v>99</v>
      </c>
      <c r="J70" s="346">
        <v>0.2</v>
      </c>
    </row>
    <row r="71" s="331" customFormat="1" ht="36.75" customHeight="1" spans="1:10">
      <c r="A71" s="341">
        <v>69</v>
      </c>
      <c r="B71" s="343" t="s">
        <v>117</v>
      </c>
      <c r="C71" s="343" t="s">
        <v>94</v>
      </c>
      <c r="D71" s="343" t="s">
        <v>151</v>
      </c>
      <c r="E71" s="341" t="s">
        <v>14</v>
      </c>
      <c r="F71" s="342" t="s">
        <v>156</v>
      </c>
      <c r="G71" s="341" t="s">
        <v>122</v>
      </c>
      <c r="H71" s="341" t="s">
        <v>155</v>
      </c>
      <c r="I71" s="343" t="s">
        <v>99</v>
      </c>
      <c r="J71" s="346">
        <v>0.2</v>
      </c>
    </row>
    <row r="72" s="331" customFormat="1" ht="36.75" customHeight="1" spans="1:10">
      <c r="A72" s="341">
        <v>70</v>
      </c>
      <c r="B72" s="343" t="s">
        <v>117</v>
      </c>
      <c r="C72" s="343" t="s">
        <v>94</v>
      </c>
      <c r="D72" s="343" t="s">
        <v>151</v>
      </c>
      <c r="E72" s="341" t="s">
        <v>14</v>
      </c>
      <c r="F72" s="342" t="s">
        <v>157</v>
      </c>
      <c r="G72" s="341" t="s">
        <v>124</v>
      </c>
      <c r="H72" s="341" t="s">
        <v>24</v>
      </c>
      <c r="I72" s="343" t="s">
        <v>25</v>
      </c>
      <c r="J72" s="346">
        <v>0.1</v>
      </c>
    </row>
    <row r="73" s="331" customFormat="1" ht="36.75" customHeight="1" spans="1:10">
      <c r="A73" s="341">
        <v>71</v>
      </c>
      <c r="B73" s="343" t="s">
        <v>117</v>
      </c>
      <c r="C73" s="343" t="s">
        <v>94</v>
      </c>
      <c r="D73" s="343" t="s">
        <v>151</v>
      </c>
      <c r="E73" s="341" t="s">
        <v>14</v>
      </c>
      <c r="F73" s="342" t="s">
        <v>158</v>
      </c>
      <c r="G73" s="341" t="s">
        <v>126</v>
      </c>
      <c r="H73" s="341" t="s">
        <v>155</v>
      </c>
      <c r="I73" s="343" t="s">
        <v>99</v>
      </c>
      <c r="J73" s="346">
        <v>0.1</v>
      </c>
    </row>
    <row r="74" s="331" customFormat="1" ht="36.75" customHeight="1" spans="1:10">
      <c r="A74" s="341">
        <v>72</v>
      </c>
      <c r="B74" s="343" t="s">
        <v>117</v>
      </c>
      <c r="C74" s="343" t="s">
        <v>94</v>
      </c>
      <c r="D74" s="343" t="s">
        <v>151</v>
      </c>
      <c r="E74" s="341" t="s">
        <v>14</v>
      </c>
      <c r="F74" s="342" t="s">
        <v>159</v>
      </c>
      <c r="G74" s="341" t="s">
        <v>129</v>
      </c>
      <c r="H74" s="341" t="s">
        <v>160</v>
      </c>
      <c r="I74" s="343" t="s">
        <v>99</v>
      </c>
      <c r="J74" s="346">
        <v>0.1</v>
      </c>
    </row>
    <row r="75" s="331" customFormat="1" ht="36.75" customHeight="1" spans="1:10">
      <c r="A75" s="341">
        <v>73</v>
      </c>
      <c r="B75" s="343" t="s">
        <v>117</v>
      </c>
      <c r="C75" s="343" t="s">
        <v>94</v>
      </c>
      <c r="D75" s="343" t="s">
        <v>161</v>
      </c>
      <c r="E75" s="343" t="s">
        <v>73</v>
      </c>
      <c r="F75" s="342" t="s">
        <v>162</v>
      </c>
      <c r="G75" s="341" t="s">
        <v>101</v>
      </c>
      <c r="H75" s="341" t="s">
        <v>163</v>
      </c>
      <c r="I75" s="343" t="s">
        <v>103</v>
      </c>
      <c r="J75" s="346">
        <v>0.1</v>
      </c>
    </row>
    <row r="76" s="331" customFormat="1" ht="36.75" customHeight="1" spans="1:10">
      <c r="A76" s="341">
        <v>74</v>
      </c>
      <c r="B76" s="343" t="s">
        <v>117</v>
      </c>
      <c r="C76" s="343" t="s">
        <v>94</v>
      </c>
      <c r="D76" s="343" t="s">
        <v>161</v>
      </c>
      <c r="E76" s="343" t="s">
        <v>73</v>
      </c>
      <c r="F76" s="342" t="s">
        <v>164</v>
      </c>
      <c r="G76" s="341" t="s">
        <v>101</v>
      </c>
      <c r="H76" s="341" t="s">
        <v>163</v>
      </c>
      <c r="I76" s="343" t="s">
        <v>103</v>
      </c>
      <c r="J76" s="346">
        <v>0.1</v>
      </c>
    </row>
    <row r="77" s="331" customFormat="1" ht="36.75" customHeight="1" spans="1:10">
      <c r="A77" s="341">
        <v>75</v>
      </c>
      <c r="B77" s="343" t="s">
        <v>117</v>
      </c>
      <c r="C77" s="343" t="s">
        <v>94</v>
      </c>
      <c r="D77" s="343" t="s">
        <v>161</v>
      </c>
      <c r="E77" s="343" t="s">
        <v>73</v>
      </c>
      <c r="F77" s="342" t="s">
        <v>165</v>
      </c>
      <c r="G77" s="341" t="s">
        <v>122</v>
      </c>
      <c r="H77" s="341" t="s">
        <v>166</v>
      </c>
      <c r="I77" s="343" t="s">
        <v>18</v>
      </c>
      <c r="J77" s="346">
        <v>0.1</v>
      </c>
    </row>
    <row r="78" s="331" customFormat="1" ht="36.75" customHeight="1" spans="1:10">
      <c r="A78" s="341">
        <v>76</v>
      </c>
      <c r="B78" s="343" t="s">
        <v>117</v>
      </c>
      <c r="C78" s="343" t="s">
        <v>94</v>
      </c>
      <c r="D78" s="343" t="s">
        <v>161</v>
      </c>
      <c r="E78" s="343" t="s">
        <v>73</v>
      </c>
      <c r="F78" s="342" t="s">
        <v>167</v>
      </c>
      <c r="G78" s="341" t="s">
        <v>122</v>
      </c>
      <c r="H78" s="341" t="s">
        <v>166</v>
      </c>
      <c r="I78" s="343" t="s">
        <v>18</v>
      </c>
      <c r="J78" s="346">
        <v>0.1</v>
      </c>
    </row>
    <row r="79" s="331" customFormat="1" ht="36.75" customHeight="1" spans="1:10">
      <c r="A79" s="341">
        <v>77</v>
      </c>
      <c r="B79" s="343" t="s">
        <v>117</v>
      </c>
      <c r="C79" s="343" t="s">
        <v>94</v>
      </c>
      <c r="D79" s="343" t="s">
        <v>161</v>
      </c>
      <c r="E79" s="343" t="s">
        <v>73</v>
      </c>
      <c r="F79" s="342" t="s">
        <v>168</v>
      </c>
      <c r="G79" s="341" t="s">
        <v>124</v>
      </c>
      <c r="H79" s="341" t="s">
        <v>169</v>
      </c>
      <c r="I79" s="343" t="s">
        <v>50</v>
      </c>
      <c r="J79" s="346">
        <v>0.05</v>
      </c>
    </row>
    <row r="80" s="331" customFormat="1" ht="36.75" customHeight="1" spans="1:10">
      <c r="A80" s="341">
        <v>78</v>
      </c>
      <c r="B80" s="343" t="s">
        <v>117</v>
      </c>
      <c r="C80" s="343" t="s">
        <v>94</v>
      </c>
      <c r="D80" s="343" t="s">
        <v>161</v>
      </c>
      <c r="E80" s="343" t="s">
        <v>73</v>
      </c>
      <c r="F80" s="342" t="s">
        <v>170</v>
      </c>
      <c r="G80" s="341" t="s">
        <v>124</v>
      </c>
      <c r="H80" s="341" t="s">
        <v>169</v>
      </c>
      <c r="I80" s="343" t="s">
        <v>50</v>
      </c>
      <c r="J80" s="346">
        <v>0.05</v>
      </c>
    </row>
    <row r="81" s="331" customFormat="1" ht="36.75" customHeight="1" spans="1:10">
      <c r="A81" s="341">
        <v>79</v>
      </c>
      <c r="B81" s="343" t="s">
        <v>117</v>
      </c>
      <c r="C81" s="343" t="s">
        <v>94</v>
      </c>
      <c r="D81" s="343" t="s">
        <v>161</v>
      </c>
      <c r="E81" s="343" t="s">
        <v>73</v>
      </c>
      <c r="F81" s="342" t="s">
        <v>171</v>
      </c>
      <c r="G81" s="341" t="s">
        <v>126</v>
      </c>
      <c r="H81" s="341" t="s">
        <v>172</v>
      </c>
      <c r="I81" s="343" t="s">
        <v>103</v>
      </c>
      <c r="J81" s="346">
        <v>0.05</v>
      </c>
    </row>
    <row r="82" s="331" customFormat="1" ht="36.75" customHeight="1" spans="1:10">
      <c r="A82" s="341">
        <v>80</v>
      </c>
      <c r="B82" s="343" t="s">
        <v>117</v>
      </c>
      <c r="C82" s="343" t="s">
        <v>94</v>
      </c>
      <c r="D82" s="343" t="s">
        <v>161</v>
      </c>
      <c r="E82" s="343" t="s">
        <v>73</v>
      </c>
      <c r="F82" s="342" t="s">
        <v>173</v>
      </c>
      <c r="G82" s="341" t="s">
        <v>126</v>
      </c>
      <c r="H82" s="341" t="s">
        <v>172</v>
      </c>
      <c r="I82" s="343" t="s">
        <v>103</v>
      </c>
      <c r="J82" s="346">
        <v>0.05</v>
      </c>
    </row>
    <row r="83" s="331" customFormat="1" ht="36.75" customHeight="1" spans="1:10">
      <c r="A83" s="341">
        <v>81</v>
      </c>
      <c r="B83" s="343" t="s">
        <v>117</v>
      </c>
      <c r="C83" s="343" t="s">
        <v>94</v>
      </c>
      <c r="D83" s="343" t="s">
        <v>161</v>
      </c>
      <c r="E83" s="343" t="s">
        <v>73</v>
      </c>
      <c r="F83" s="342" t="s">
        <v>174</v>
      </c>
      <c r="G83" s="341" t="s">
        <v>129</v>
      </c>
      <c r="H83" s="341" t="s">
        <v>155</v>
      </c>
      <c r="I83" s="343" t="s">
        <v>99</v>
      </c>
      <c r="J83" s="346">
        <v>0.05</v>
      </c>
    </row>
    <row r="84" s="331" customFormat="1" ht="36.75" customHeight="1" spans="1:10">
      <c r="A84" s="341">
        <v>82</v>
      </c>
      <c r="B84" s="343" t="s">
        <v>117</v>
      </c>
      <c r="C84" s="343" t="s">
        <v>94</v>
      </c>
      <c r="D84" s="343" t="s">
        <v>175</v>
      </c>
      <c r="E84" s="341" t="s">
        <v>14</v>
      </c>
      <c r="F84" s="342" t="s">
        <v>176</v>
      </c>
      <c r="G84" s="341" t="s">
        <v>97</v>
      </c>
      <c r="H84" s="341" t="s">
        <v>177</v>
      </c>
      <c r="I84" s="343" t="s">
        <v>25</v>
      </c>
      <c r="J84" s="346">
        <v>0.3</v>
      </c>
    </row>
    <row r="85" s="331" customFormat="1" ht="36.75" customHeight="1" spans="1:10">
      <c r="A85" s="341">
        <v>83</v>
      </c>
      <c r="B85" s="343" t="s">
        <v>117</v>
      </c>
      <c r="C85" s="343" t="s">
        <v>94</v>
      </c>
      <c r="D85" s="343" t="s">
        <v>175</v>
      </c>
      <c r="E85" s="341" t="s">
        <v>14</v>
      </c>
      <c r="F85" s="342" t="s">
        <v>178</v>
      </c>
      <c r="G85" s="341" t="s">
        <v>101</v>
      </c>
      <c r="H85" s="341" t="s">
        <v>179</v>
      </c>
      <c r="I85" s="343" t="s">
        <v>131</v>
      </c>
      <c r="J85" s="346">
        <v>0.2</v>
      </c>
    </row>
    <row r="86" s="331" customFormat="1" ht="36.75" customHeight="1" spans="1:10">
      <c r="A86" s="341">
        <v>84</v>
      </c>
      <c r="B86" s="343" t="s">
        <v>117</v>
      </c>
      <c r="C86" s="343" t="s">
        <v>94</v>
      </c>
      <c r="D86" s="343" t="s">
        <v>175</v>
      </c>
      <c r="E86" s="341" t="s">
        <v>14</v>
      </c>
      <c r="F86" s="342" t="s">
        <v>180</v>
      </c>
      <c r="G86" s="341" t="s">
        <v>122</v>
      </c>
      <c r="H86" s="341" t="s">
        <v>181</v>
      </c>
      <c r="I86" s="343" t="s">
        <v>131</v>
      </c>
      <c r="J86" s="346">
        <v>0.2</v>
      </c>
    </row>
    <row r="87" s="331" customFormat="1" ht="36.75" customHeight="1" spans="1:10">
      <c r="A87" s="341">
        <v>85</v>
      </c>
      <c r="B87" s="343" t="s">
        <v>117</v>
      </c>
      <c r="C87" s="343" t="s">
        <v>94</v>
      </c>
      <c r="D87" s="343" t="s">
        <v>175</v>
      </c>
      <c r="E87" s="341" t="s">
        <v>14</v>
      </c>
      <c r="F87" s="342" t="s">
        <v>182</v>
      </c>
      <c r="G87" s="341" t="s">
        <v>124</v>
      </c>
      <c r="H87" s="341" t="s">
        <v>183</v>
      </c>
      <c r="I87" s="343" t="s">
        <v>99</v>
      </c>
      <c r="J87" s="346">
        <v>0.1</v>
      </c>
    </row>
    <row r="88" s="331" customFormat="1" ht="36.75" customHeight="1" spans="1:10">
      <c r="A88" s="341">
        <v>86</v>
      </c>
      <c r="B88" s="343" t="s">
        <v>117</v>
      </c>
      <c r="C88" s="343" t="s">
        <v>94</v>
      </c>
      <c r="D88" s="343" t="s">
        <v>175</v>
      </c>
      <c r="E88" s="341" t="s">
        <v>14</v>
      </c>
      <c r="F88" s="342" t="s">
        <v>184</v>
      </c>
      <c r="G88" s="341" t="s">
        <v>126</v>
      </c>
      <c r="H88" s="341" t="s">
        <v>185</v>
      </c>
      <c r="I88" s="343" t="s">
        <v>186</v>
      </c>
      <c r="J88" s="346">
        <v>0.1</v>
      </c>
    </row>
    <row r="89" s="331" customFormat="1" ht="36.75" customHeight="1" spans="1:10">
      <c r="A89" s="341">
        <v>87</v>
      </c>
      <c r="B89" s="343" t="s">
        <v>117</v>
      </c>
      <c r="C89" s="343" t="s">
        <v>94</v>
      </c>
      <c r="D89" s="343" t="s">
        <v>175</v>
      </c>
      <c r="E89" s="341" t="s">
        <v>14</v>
      </c>
      <c r="F89" s="342" t="s">
        <v>187</v>
      </c>
      <c r="G89" s="341" t="s">
        <v>129</v>
      </c>
      <c r="H89" s="341" t="s">
        <v>188</v>
      </c>
      <c r="I89" s="343" t="s">
        <v>99</v>
      </c>
      <c r="J89" s="346">
        <v>0.1</v>
      </c>
    </row>
    <row r="90" s="331" customFormat="1" ht="36.75" customHeight="1" spans="1:10">
      <c r="A90" s="341">
        <v>88</v>
      </c>
      <c r="B90" s="343" t="s">
        <v>117</v>
      </c>
      <c r="C90" s="343" t="s">
        <v>94</v>
      </c>
      <c r="D90" s="343" t="s">
        <v>189</v>
      </c>
      <c r="E90" s="341" t="s">
        <v>14</v>
      </c>
      <c r="F90" s="342" t="s">
        <v>190</v>
      </c>
      <c r="G90" s="341" t="s">
        <v>97</v>
      </c>
      <c r="H90" s="341" t="s">
        <v>191</v>
      </c>
      <c r="I90" s="343" t="s">
        <v>25</v>
      </c>
      <c r="J90" s="346">
        <v>0.3</v>
      </c>
    </row>
    <row r="91" s="331" customFormat="1" ht="36.75" customHeight="1" spans="1:10">
      <c r="A91" s="341">
        <v>89</v>
      </c>
      <c r="B91" s="343" t="s">
        <v>117</v>
      </c>
      <c r="C91" s="343" t="s">
        <v>94</v>
      </c>
      <c r="D91" s="343" t="s">
        <v>189</v>
      </c>
      <c r="E91" s="341" t="s">
        <v>14</v>
      </c>
      <c r="F91" s="342" t="s">
        <v>192</v>
      </c>
      <c r="G91" s="341" t="s">
        <v>122</v>
      </c>
      <c r="H91" s="341" t="s">
        <v>14</v>
      </c>
      <c r="I91" s="343" t="s">
        <v>18</v>
      </c>
      <c r="J91" s="346">
        <v>0.2</v>
      </c>
    </row>
    <row r="92" s="331" customFormat="1" ht="36.75" customHeight="1" spans="1:10">
      <c r="A92" s="341">
        <v>90</v>
      </c>
      <c r="B92" s="343" t="s">
        <v>117</v>
      </c>
      <c r="C92" s="343" t="s">
        <v>94</v>
      </c>
      <c r="D92" s="343" t="s">
        <v>189</v>
      </c>
      <c r="E92" s="341" t="s">
        <v>14</v>
      </c>
      <c r="F92" s="342" t="s">
        <v>193</v>
      </c>
      <c r="G92" s="341" t="s">
        <v>124</v>
      </c>
      <c r="H92" s="341" t="s">
        <v>194</v>
      </c>
      <c r="I92" s="343" t="s">
        <v>18</v>
      </c>
      <c r="J92" s="346">
        <v>0.1</v>
      </c>
    </row>
    <row r="93" s="331" customFormat="1" ht="36.75" customHeight="1" spans="1:10">
      <c r="A93" s="341">
        <v>91</v>
      </c>
      <c r="B93" s="343" t="s">
        <v>117</v>
      </c>
      <c r="C93" s="343" t="s">
        <v>94</v>
      </c>
      <c r="D93" s="343" t="s">
        <v>195</v>
      </c>
      <c r="E93" s="341" t="s">
        <v>14</v>
      </c>
      <c r="F93" s="342" t="s">
        <v>196</v>
      </c>
      <c r="G93" s="341" t="s">
        <v>97</v>
      </c>
      <c r="H93" s="341" t="s">
        <v>197</v>
      </c>
      <c r="I93" s="343" t="s">
        <v>50</v>
      </c>
      <c r="J93" s="346">
        <v>0.3</v>
      </c>
    </row>
    <row r="94" s="331" customFormat="1" ht="36.75" customHeight="1" spans="1:10">
      <c r="A94" s="341">
        <v>92</v>
      </c>
      <c r="B94" s="343" t="s">
        <v>117</v>
      </c>
      <c r="C94" s="343" t="s">
        <v>94</v>
      </c>
      <c r="D94" s="343" t="s">
        <v>195</v>
      </c>
      <c r="E94" s="341" t="s">
        <v>14</v>
      </c>
      <c r="F94" s="342" t="s">
        <v>198</v>
      </c>
      <c r="G94" s="341" t="s">
        <v>101</v>
      </c>
      <c r="H94" s="341" t="s">
        <v>199</v>
      </c>
      <c r="I94" s="343" t="s">
        <v>18</v>
      </c>
      <c r="J94" s="346">
        <v>0.2</v>
      </c>
    </row>
    <row r="95" s="331" customFormat="1" ht="36.75" customHeight="1" spans="1:10">
      <c r="A95" s="341">
        <v>93</v>
      </c>
      <c r="B95" s="343" t="s">
        <v>117</v>
      </c>
      <c r="C95" s="343" t="s">
        <v>94</v>
      </c>
      <c r="D95" s="343" t="s">
        <v>195</v>
      </c>
      <c r="E95" s="341" t="s">
        <v>14</v>
      </c>
      <c r="F95" s="342" t="s">
        <v>200</v>
      </c>
      <c r="G95" s="341" t="s">
        <v>122</v>
      </c>
      <c r="H95" s="341" t="s">
        <v>201</v>
      </c>
      <c r="I95" s="343" t="s">
        <v>18</v>
      </c>
      <c r="J95" s="346">
        <v>0.2</v>
      </c>
    </row>
    <row r="96" s="331" customFormat="1" ht="36.75" customHeight="1" spans="1:10">
      <c r="A96" s="341">
        <v>94</v>
      </c>
      <c r="B96" s="343" t="s">
        <v>117</v>
      </c>
      <c r="C96" s="343" t="s">
        <v>94</v>
      </c>
      <c r="D96" s="343" t="s">
        <v>195</v>
      </c>
      <c r="E96" s="341" t="s">
        <v>14</v>
      </c>
      <c r="F96" s="342" t="s">
        <v>202</v>
      </c>
      <c r="G96" s="341" t="s">
        <v>124</v>
      </c>
      <c r="H96" s="341" t="s">
        <v>203</v>
      </c>
      <c r="I96" s="343" t="s">
        <v>18</v>
      </c>
      <c r="J96" s="346">
        <v>0.1</v>
      </c>
    </row>
    <row r="97" s="331" customFormat="1" ht="36.75" customHeight="1" spans="1:10">
      <c r="A97" s="341">
        <v>95</v>
      </c>
      <c r="B97" s="343" t="s">
        <v>117</v>
      </c>
      <c r="C97" s="343" t="s">
        <v>94</v>
      </c>
      <c r="D97" s="343" t="s">
        <v>195</v>
      </c>
      <c r="E97" s="341" t="s">
        <v>14</v>
      </c>
      <c r="F97" s="342" t="s">
        <v>204</v>
      </c>
      <c r="G97" s="341" t="s">
        <v>126</v>
      </c>
      <c r="H97" s="341" t="s">
        <v>205</v>
      </c>
      <c r="I97" s="343" t="s">
        <v>18</v>
      </c>
      <c r="J97" s="346">
        <v>0.1</v>
      </c>
    </row>
    <row r="98" s="331" customFormat="1" ht="36.75" customHeight="1" spans="1:10">
      <c r="A98" s="341">
        <v>96</v>
      </c>
      <c r="B98" s="343" t="s">
        <v>117</v>
      </c>
      <c r="C98" s="343" t="s">
        <v>94</v>
      </c>
      <c r="D98" s="343" t="s">
        <v>195</v>
      </c>
      <c r="E98" s="341" t="s">
        <v>14</v>
      </c>
      <c r="F98" s="342" t="s">
        <v>206</v>
      </c>
      <c r="G98" s="341" t="s">
        <v>129</v>
      </c>
      <c r="H98" s="341" t="s">
        <v>201</v>
      </c>
      <c r="I98" s="343" t="s">
        <v>18</v>
      </c>
      <c r="J98" s="346">
        <v>0.1</v>
      </c>
    </row>
    <row r="99" s="331" customFormat="1" ht="36.75" customHeight="1" spans="1:10">
      <c r="A99" s="341">
        <v>97</v>
      </c>
      <c r="B99" s="343" t="s">
        <v>117</v>
      </c>
      <c r="C99" s="343" t="s">
        <v>94</v>
      </c>
      <c r="D99" s="343" t="s">
        <v>207</v>
      </c>
      <c r="E99" s="343" t="s">
        <v>73</v>
      </c>
      <c r="F99" s="342" t="s">
        <v>208</v>
      </c>
      <c r="G99" s="341" t="s">
        <v>97</v>
      </c>
      <c r="H99" s="341" t="s">
        <v>209</v>
      </c>
      <c r="I99" s="343" t="s">
        <v>25</v>
      </c>
      <c r="J99" s="346">
        <v>0.1</v>
      </c>
    </row>
    <row r="100" s="331" customFormat="1" ht="36.75" customHeight="1" spans="1:10">
      <c r="A100" s="341">
        <v>98</v>
      </c>
      <c r="B100" s="343" t="s">
        <v>117</v>
      </c>
      <c r="C100" s="343" t="s">
        <v>94</v>
      </c>
      <c r="D100" s="343" t="s">
        <v>207</v>
      </c>
      <c r="E100" s="343" t="s">
        <v>73</v>
      </c>
      <c r="F100" s="342" t="s">
        <v>210</v>
      </c>
      <c r="G100" s="341" t="s">
        <v>97</v>
      </c>
      <c r="H100" s="341" t="s">
        <v>209</v>
      </c>
      <c r="I100" s="343" t="s">
        <v>25</v>
      </c>
      <c r="J100" s="346">
        <v>0.1</v>
      </c>
    </row>
    <row r="101" s="331" customFormat="1" ht="36.75" customHeight="1" spans="1:10">
      <c r="A101" s="341">
        <v>99</v>
      </c>
      <c r="B101" s="343" t="s">
        <v>117</v>
      </c>
      <c r="C101" s="343" t="s">
        <v>94</v>
      </c>
      <c r="D101" s="343" t="s">
        <v>207</v>
      </c>
      <c r="E101" s="343" t="s">
        <v>73</v>
      </c>
      <c r="F101" s="342" t="s">
        <v>211</v>
      </c>
      <c r="G101" s="341" t="s">
        <v>97</v>
      </c>
      <c r="H101" s="341" t="s">
        <v>209</v>
      </c>
      <c r="I101" s="343" t="s">
        <v>25</v>
      </c>
      <c r="J101" s="346">
        <v>0.1</v>
      </c>
    </row>
    <row r="102" s="331" customFormat="1" ht="36.75" customHeight="1" spans="1:10">
      <c r="A102" s="341">
        <v>100</v>
      </c>
      <c r="B102" s="343" t="s">
        <v>117</v>
      </c>
      <c r="C102" s="343" t="s">
        <v>94</v>
      </c>
      <c r="D102" s="343" t="s">
        <v>207</v>
      </c>
      <c r="E102" s="343" t="s">
        <v>73</v>
      </c>
      <c r="F102" s="342" t="s">
        <v>212</v>
      </c>
      <c r="G102" s="341" t="s">
        <v>101</v>
      </c>
      <c r="H102" s="341" t="s">
        <v>213</v>
      </c>
      <c r="I102" s="343" t="s">
        <v>103</v>
      </c>
      <c r="J102" s="346">
        <v>0.0666</v>
      </c>
    </row>
    <row r="103" s="331" customFormat="1" ht="36.75" customHeight="1" spans="1:10">
      <c r="A103" s="341">
        <v>101</v>
      </c>
      <c r="B103" s="343" t="s">
        <v>117</v>
      </c>
      <c r="C103" s="343" t="s">
        <v>94</v>
      </c>
      <c r="D103" s="343" t="s">
        <v>207</v>
      </c>
      <c r="E103" s="343" t="s">
        <v>73</v>
      </c>
      <c r="F103" s="342" t="s">
        <v>214</v>
      </c>
      <c r="G103" s="341" t="s">
        <v>101</v>
      </c>
      <c r="H103" s="341" t="s">
        <v>213</v>
      </c>
      <c r="I103" s="343" t="s">
        <v>103</v>
      </c>
      <c r="J103" s="346">
        <v>0.0666</v>
      </c>
    </row>
    <row r="104" s="331" customFormat="1" ht="36.75" customHeight="1" spans="1:10">
      <c r="A104" s="341">
        <v>102</v>
      </c>
      <c r="B104" s="343" t="s">
        <v>117</v>
      </c>
      <c r="C104" s="343" t="s">
        <v>94</v>
      </c>
      <c r="D104" s="343" t="s">
        <v>207</v>
      </c>
      <c r="E104" s="343" t="s">
        <v>73</v>
      </c>
      <c r="F104" s="342" t="s">
        <v>215</v>
      </c>
      <c r="G104" s="341" t="s">
        <v>101</v>
      </c>
      <c r="H104" s="341" t="s">
        <v>213</v>
      </c>
      <c r="I104" s="343" t="s">
        <v>103</v>
      </c>
      <c r="J104" s="346">
        <v>0.0666</v>
      </c>
    </row>
    <row r="105" s="331" customFormat="1" ht="36.75" customHeight="1" spans="1:10">
      <c r="A105" s="341">
        <v>103</v>
      </c>
      <c r="B105" s="343" t="s">
        <v>117</v>
      </c>
      <c r="C105" s="343" t="s">
        <v>94</v>
      </c>
      <c r="D105" s="343" t="s">
        <v>207</v>
      </c>
      <c r="E105" s="343" t="s">
        <v>73</v>
      </c>
      <c r="F105" s="342" t="s">
        <v>216</v>
      </c>
      <c r="G105" s="341" t="s">
        <v>122</v>
      </c>
      <c r="H105" s="341" t="s">
        <v>217</v>
      </c>
      <c r="I105" s="343" t="s">
        <v>103</v>
      </c>
      <c r="J105" s="346">
        <v>0.0666</v>
      </c>
    </row>
    <row r="106" s="331" customFormat="1" ht="36.75" customHeight="1" spans="1:10">
      <c r="A106" s="341">
        <v>104</v>
      </c>
      <c r="B106" s="343" t="s">
        <v>117</v>
      </c>
      <c r="C106" s="343" t="s">
        <v>94</v>
      </c>
      <c r="D106" s="343" t="s">
        <v>207</v>
      </c>
      <c r="E106" s="343" t="s">
        <v>73</v>
      </c>
      <c r="F106" s="342" t="s">
        <v>218</v>
      </c>
      <c r="G106" s="341" t="s">
        <v>122</v>
      </c>
      <c r="H106" s="341" t="s">
        <v>217</v>
      </c>
      <c r="I106" s="343" t="s">
        <v>103</v>
      </c>
      <c r="J106" s="346">
        <v>0.0666</v>
      </c>
    </row>
    <row r="107" s="331" customFormat="1" ht="36.75" customHeight="1" spans="1:10">
      <c r="A107" s="341">
        <v>105</v>
      </c>
      <c r="B107" s="343" t="s">
        <v>117</v>
      </c>
      <c r="C107" s="343" t="s">
        <v>94</v>
      </c>
      <c r="D107" s="343" t="s">
        <v>207</v>
      </c>
      <c r="E107" s="343" t="s">
        <v>73</v>
      </c>
      <c r="F107" s="342" t="s">
        <v>219</v>
      </c>
      <c r="G107" s="341" t="s">
        <v>122</v>
      </c>
      <c r="H107" s="341" t="s">
        <v>217</v>
      </c>
      <c r="I107" s="343" t="s">
        <v>103</v>
      </c>
      <c r="J107" s="346">
        <v>0.0666</v>
      </c>
    </row>
    <row r="108" s="331" customFormat="1" ht="36.75" customHeight="1" spans="1:10">
      <c r="A108" s="341">
        <v>106</v>
      </c>
      <c r="B108" s="343" t="s">
        <v>117</v>
      </c>
      <c r="C108" s="343" t="s">
        <v>94</v>
      </c>
      <c r="D108" s="343" t="s">
        <v>207</v>
      </c>
      <c r="E108" s="343" t="s">
        <v>73</v>
      </c>
      <c r="F108" s="342" t="s">
        <v>220</v>
      </c>
      <c r="G108" s="341" t="s">
        <v>124</v>
      </c>
      <c r="H108" s="341" t="s">
        <v>221</v>
      </c>
      <c r="I108" s="343" t="s">
        <v>103</v>
      </c>
      <c r="J108" s="346">
        <v>0.0333</v>
      </c>
    </row>
    <row r="109" s="331" customFormat="1" ht="36.75" customHeight="1" spans="1:10">
      <c r="A109" s="341">
        <v>107</v>
      </c>
      <c r="B109" s="343" t="s">
        <v>117</v>
      </c>
      <c r="C109" s="343" t="s">
        <v>94</v>
      </c>
      <c r="D109" s="343" t="s">
        <v>207</v>
      </c>
      <c r="E109" s="343" t="s">
        <v>73</v>
      </c>
      <c r="F109" s="342" t="s">
        <v>222</v>
      </c>
      <c r="G109" s="341" t="s">
        <v>126</v>
      </c>
      <c r="H109" s="341" t="s">
        <v>223</v>
      </c>
      <c r="I109" s="343" t="s">
        <v>50</v>
      </c>
      <c r="J109" s="346">
        <v>0.0333</v>
      </c>
    </row>
    <row r="110" s="331" customFormat="1" ht="36.75" customHeight="1" spans="1:10">
      <c r="A110" s="341">
        <v>108</v>
      </c>
      <c r="B110" s="343" t="s">
        <v>117</v>
      </c>
      <c r="C110" s="343" t="s">
        <v>94</v>
      </c>
      <c r="D110" s="343" t="s">
        <v>207</v>
      </c>
      <c r="E110" s="343" t="s">
        <v>73</v>
      </c>
      <c r="F110" s="342" t="s">
        <v>224</v>
      </c>
      <c r="G110" s="341" t="s">
        <v>126</v>
      </c>
      <c r="H110" s="341" t="s">
        <v>223</v>
      </c>
      <c r="I110" s="343" t="s">
        <v>50</v>
      </c>
      <c r="J110" s="346">
        <v>0.0333</v>
      </c>
    </row>
    <row r="111" s="331" customFormat="1" ht="36.75" customHeight="1" spans="1:10">
      <c r="A111" s="341">
        <v>109</v>
      </c>
      <c r="B111" s="343" t="s">
        <v>117</v>
      </c>
      <c r="C111" s="343" t="s">
        <v>94</v>
      </c>
      <c r="D111" s="343" t="s">
        <v>207</v>
      </c>
      <c r="E111" s="343" t="s">
        <v>73</v>
      </c>
      <c r="F111" s="342" t="s">
        <v>225</v>
      </c>
      <c r="G111" s="341" t="s">
        <v>129</v>
      </c>
      <c r="H111" s="341" t="s">
        <v>226</v>
      </c>
      <c r="I111" s="343" t="s">
        <v>103</v>
      </c>
      <c r="J111" s="346">
        <v>0.0333</v>
      </c>
    </row>
    <row r="112" s="331" customFormat="1" ht="36.75" customHeight="1" spans="1:10">
      <c r="A112" s="341">
        <v>110</v>
      </c>
      <c r="B112" s="343" t="s">
        <v>117</v>
      </c>
      <c r="C112" s="343" t="s">
        <v>94</v>
      </c>
      <c r="D112" s="343" t="s">
        <v>207</v>
      </c>
      <c r="E112" s="343" t="s">
        <v>73</v>
      </c>
      <c r="F112" s="342" t="s">
        <v>227</v>
      </c>
      <c r="G112" s="341" t="s">
        <v>129</v>
      </c>
      <c r="H112" s="341" t="s">
        <v>226</v>
      </c>
      <c r="I112" s="343" t="s">
        <v>103</v>
      </c>
      <c r="J112" s="346">
        <v>0.0333</v>
      </c>
    </row>
    <row r="113" s="331" customFormat="1" ht="36.75" customHeight="1" spans="1:10">
      <c r="A113" s="341">
        <v>111</v>
      </c>
      <c r="B113" s="343" t="s">
        <v>117</v>
      </c>
      <c r="C113" s="343" t="s">
        <v>94</v>
      </c>
      <c r="D113" s="343" t="s">
        <v>207</v>
      </c>
      <c r="E113" s="343" t="s">
        <v>73</v>
      </c>
      <c r="F113" s="342" t="s">
        <v>228</v>
      </c>
      <c r="G113" s="341" t="s">
        <v>129</v>
      </c>
      <c r="H113" s="341" t="s">
        <v>226</v>
      </c>
      <c r="I113" s="343" t="s">
        <v>103</v>
      </c>
      <c r="J113" s="346">
        <v>0.0333</v>
      </c>
    </row>
    <row r="114" s="331" customFormat="1" ht="36.75" customHeight="1" spans="1:10">
      <c r="A114" s="341">
        <v>112</v>
      </c>
      <c r="B114" s="343" t="s">
        <v>117</v>
      </c>
      <c r="C114" s="343" t="s">
        <v>94</v>
      </c>
      <c r="D114" s="343" t="s">
        <v>229</v>
      </c>
      <c r="E114" s="343" t="s">
        <v>14</v>
      </c>
      <c r="F114" s="342" t="s">
        <v>230</v>
      </c>
      <c r="G114" s="341" t="s">
        <v>97</v>
      </c>
      <c r="H114" s="341" t="s">
        <v>231</v>
      </c>
      <c r="I114" s="343" t="s">
        <v>18</v>
      </c>
      <c r="J114" s="346">
        <v>0.3</v>
      </c>
    </row>
    <row r="115" s="331" customFormat="1" ht="36.75" customHeight="1" spans="1:10">
      <c r="A115" s="341">
        <v>113</v>
      </c>
      <c r="B115" s="343" t="s">
        <v>117</v>
      </c>
      <c r="C115" s="343" t="s">
        <v>94</v>
      </c>
      <c r="D115" s="343" t="s">
        <v>229</v>
      </c>
      <c r="E115" s="343" t="s">
        <v>14</v>
      </c>
      <c r="F115" s="342" t="s">
        <v>232</v>
      </c>
      <c r="G115" s="341" t="s">
        <v>101</v>
      </c>
      <c r="H115" s="341" t="s">
        <v>233</v>
      </c>
      <c r="I115" s="343" t="s">
        <v>18</v>
      </c>
      <c r="J115" s="346">
        <v>0.2</v>
      </c>
    </row>
    <row r="116" s="331" customFormat="1" ht="36.75" customHeight="1" spans="1:10">
      <c r="A116" s="341">
        <v>114</v>
      </c>
      <c r="B116" s="343" t="s">
        <v>117</v>
      </c>
      <c r="C116" s="343" t="s">
        <v>94</v>
      </c>
      <c r="D116" s="343" t="s">
        <v>229</v>
      </c>
      <c r="E116" s="343" t="s">
        <v>14</v>
      </c>
      <c r="F116" s="342" t="s">
        <v>234</v>
      </c>
      <c r="G116" s="341" t="s">
        <v>105</v>
      </c>
      <c r="H116" s="341" t="s">
        <v>235</v>
      </c>
      <c r="I116" s="343" t="s">
        <v>18</v>
      </c>
      <c r="J116" s="346">
        <v>0.2</v>
      </c>
    </row>
    <row r="117" s="331" customFormat="1" ht="36.75" customHeight="1" spans="1:10">
      <c r="A117" s="341">
        <v>115</v>
      </c>
      <c r="B117" s="343" t="s">
        <v>117</v>
      </c>
      <c r="C117" s="343" t="s">
        <v>94</v>
      </c>
      <c r="D117" s="343" t="s">
        <v>236</v>
      </c>
      <c r="E117" s="343" t="s">
        <v>14</v>
      </c>
      <c r="F117" s="342" t="s">
        <v>237</v>
      </c>
      <c r="G117" s="341" t="s">
        <v>97</v>
      </c>
      <c r="H117" s="341" t="s">
        <v>238</v>
      </c>
      <c r="I117" s="343" t="s">
        <v>103</v>
      </c>
      <c r="J117" s="346">
        <v>0.3</v>
      </c>
    </row>
    <row r="118" s="331" customFormat="1" ht="36.75" customHeight="1" spans="1:10">
      <c r="A118" s="341">
        <v>116</v>
      </c>
      <c r="B118" s="343" t="s">
        <v>117</v>
      </c>
      <c r="C118" s="343" t="s">
        <v>94</v>
      </c>
      <c r="D118" s="343" t="s">
        <v>236</v>
      </c>
      <c r="E118" s="343" t="s">
        <v>14</v>
      </c>
      <c r="F118" s="342" t="s">
        <v>239</v>
      </c>
      <c r="G118" s="341" t="s">
        <v>101</v>
      </c>
      <c r="H118" s="341" t="s">
        <v>240</v>
      </c>
      <c r="I118" s="343" t="s">
        <v>18</v>
      </c>
      <c r="J118" s="346">
        <v>0.2</v>
      </c>
    </row>
    <row r="119" s="331" customFormat="1" ht="36.75" customHeight="1" spans="1:10">
      <c r="A119" s="341">
        <v>117</v>
      </c>
      <c r="B119" s="343" t="s">
        <v>117</v>
      </c>
      <c r="C119" s="343" t="s">
        <v>94</v>
      </c>
      <c r="D119" s="343" t="s">
        <v>236</v>
      </c>
      <c r="E119" s="343" t="s">
        <v>14</v>
      </c>
      <c r="F119" s="342" t="s">
        <v>241</v>
      </c>
      <c r="G119" s="341" t="s">
        <v>122</v>
      </c>
      <c r="H119" s="341" t="s">
        <v>242</v>
      </c>
      <c r="I119" s="343" t="s">
        <v>25</v>
      </c>
      <c r="J119" s="346">
        <v>0.2</v>
      </c>
    </row>
    <row r="120" s="331" customFormat="1" ht="36.75" customHeight="1" spans="1:10">
      <c r="A120" s="341">
        <v>118</v>
      </c>
      <c r="B120" s="343" t="s">
        <v>117</v>
      </c>
      <c r="C120" s="343" t="s">
        <v>94</v>
      </c>
      <c r="D120" s="343" t="s">
        <v>236</v>
      </c>
      <c r="E120" s="343" t="s">
        <v>14</v>
      </c>
      <c r="F120" s="342" t="s">
        <v>243</v>
      </c>
      <c r="G120" s="341" t="s">
        <v>124</v>
      </c>
      <c r="H120" s="341" t="s">
        <v>244</v>
      </c>
      <c r="I120" s="343" t="s">
        <v>25</v>
      </c>
      <c r="J120" s="346">
        <v>0.1</v>
      </c>
    </row>
    <row r="121" s="331" customFormat="1" ht="36.75" customHeight="1" spans="1:10">
      <c r="A121" s="341">
        <v>119</v>
      </c>
      <c r="B121" s="343" t="s">
        <v>117</v>
      </c>
      <c r="C121" s="343" t="s">
        <v>94</v>
      </c>
      <c r="D121" s="343" t="s">
        <v>236</v>
      </c>
      <c r="E121" s="343" t="s">
        <v>14</v>
      </c>
      <c r="F121" s="342" t="s">
        <v>245</v>
      </c>
      <c r="G121" s="341" t="s">
        <v>126</v>
      </c>
      <c r="H121" s="341" t="s">
        <v>246</v>
      </c>
      <c r="I121" s="343" t="s">
        <v>18</v>
      </c>
      <c r="J121" s="346">
        <v>0.1</v>
      </c>
    </row>
    <row r="122" s="331" customFormat="1" ht="36.75" customHeight="1" spans="1:10">
      <c r="A122" s="341">
        <v>120</v>
      </c>
      <c r="B122" s="343" t="s">
        <v>117</v>
      </c>
      <c r="C122" s="343" t="s">
        <v>94</v>
      </c>
      <c r="D122" s="343" t="s">
        <v>236</v>
      </c>
      <c r="E122" s="343" t="s">
        <v>14</v>
      </c>
      <c r="F122" s="342" t="s">
        <v>247</v>
      </c>
      <c r="G122" s="341" t="s">
        <v>129</v>
      </c>
      <c r="H122" s="341" t="s">
        <v>248</v>
      </c>
      <c r="I122" s="343" t="s">
        <v>18</v>
      </c>
      <c r="J122" s="346">
        <v>0.1</v>
      </c>
    </row>
    <row r="123" s="331" customFormat="1" ht="36.75" customHeight="1" spans="1:10">
      <c r="A123" s="341">
        <v>121</v>
      </c>
      <c r="B123" s="343" t="s">
        <v>249</v>
      </c>
      <c r="C123" s="343" t="s">
        <v>94</v>
      </c>
      <c r="D123" s="343" t="s">
        <v>33</v>
      </c>
      <c r="E123" s="343" t="s">
        <v>14</v>
      </c>
      <c r="F123" s="342" t="s">
        <v>250</v>
      </c>
      <c r="G123" s="341" t="s">
        <v>97</v>
      </c>
      <c r="H123" s="348" t="s">
        <v>24</v>
      </c>
      <c r="I123" s="343" t="s">
        <v>25</v>
      </c>
      <c r="J123" s="346">
        <v>0.3</v>
      </c>
    </row>
    <row r="124" s="331" customFormat="1" ht="36.75" customHeight="1" spans="1:10">
      <c r="A124" s="341">
        <v>122</v>
      </c>
      <c r="B124" s="343" t="s">
        <v>249</v>
      </c>
      <c r="C124" s="343" t="s">
        <v>94</v>
      </c>
      <c r="D124" s="343" t="s">
        <v>33</v>
      </c>
      <c r="E124" s="343" t="s">
        <v>14</v>
      </c>
      <c r="F124" s="342" t="s">
        <v>251</v>
      </c>
      <c r="G124" s="341" t="s">
        <v>101</v>
      </c>
      <c r="H124" s="348" t="s">
        <v>24</v>
      </c>
      <c r="I124" s="343" t="s">
        <v>25</v>
      </c>
      <c r="J124" s="346">
        <v>0.2</v>
      </c>
    </row>
    <row r="125" s="331" customFormat="1" ht="36.75" customHeight="1" spans="1:10">
      <c r="A125" s="341">
        <v>123</v>
      </c>
      <c r="B125" s="343" t="s">
        <v>249</v>
      </c>
      <c r="C125" s="343" t="s">
        <v>94</v>
      </c>
      <c r="D125" s="343" t="s">
        <v>33</v>
      </c>
      <c r="E125" s="343" t="s">
        <v>14</v>
      </c>
      <c r="F125" s="342" t="s">
        <v>252</v>
      </c>
      <c r="G125" s="341" t="s">
        <v>122</v>
      </c>
      <c r="H125" s="348" t="s">
        <v>253</v>
      </c>
      <c r="I125" s="343" t="s">
        <v>50</v>
      </c>
      <c r="J125" s="346">
        <v>0.2</v>
      </c>
    </row>
    <row r="126" s="331" customFormat="1" ht="36.75" customHeight="1" spans="1:10">
      <c r="A126" s="341">
        <v>124</v>
      </c>
      <c r="B126" s="343" t="s">
        <v>249</v>
      </c>
      <c r="C126" s="343" t="s">
        <v>94</v>
      </c>
      <c r="D126" s="343" t="s">
        <v>33</v>
      </c>
      <c r="E126" s="343" t="s">
        <v>14</v>
      </c>
      <c r="F126" s="342" t="s">
        <v>254</v>
      </c>
      <c r="G126" s="341" t="s">
        <v>124</v>
      </c>
      <c r="H126" s="348" t="s">
        <v>24</v>
      </c>
      <c r="I126" s="343" t="s">
        <v>25</v>
      </c>
      <c r="J126" s="346">
        <v>0.1</v>
      </c>
    </row>
    <row r="127" s="331" customFormat="1" ht="36.75" customHeight="1" spans="1:10">
      <c r="A127" s="341">
        <v>125</v>
      </c>
      <c r="B127" s="343" t="s">
        <v>249</v>
      </c>
      <c r="C127" s="343" t="s">
        <v>94</v>
      </c>
      <c r="D127" s="343" t="s">
        <v>33</v>
      </c>
      <c r="E127" s="343" t="s">
        <v>14</v>
      </c>
      <c r="F127" s="342" t="s">
        <v>34</v>
      </c>
      <c r="G127" s="341" t="s">
        <v>126</v>
      </c>
      <c r="H127" s="348" t="s">
        <v>255</v>
      </c>
      <c r="I127" s="343" t="s">
        <v>18</v>
      </c>
      <c r="J127" s="346">
        <v>0.1</v>
      </c>
    </row>
    <row r="128" s="331" customFormat="1" ht="36.75" customHeight="1" spans="1:10">
      <c r="A128" s="341">
        <v>126</v>
      </c>
      <c r="B128" s="343" t="s">
        <v>249</v>
      </c>
      <c r="C128" s="343" t="s">
        <v>94</v>
      </c>
      <c r="D128" s="343" t="s">
        <v>33</v>
      </c>
      <c r="E128" s="343" t="s">
        <v>14</v>
      </c>
      <c r="F128" s="342" t="s">
        <v>256</v>
      </c>
      <c r="G128" s="341" t="s">
        <v>129</v>
      </c>
      <c r="H128" s="348" t="s">
        <v>255</v>
      </c>
      <c r="I128" s="343" t="s">
        <v>18</v>
      </c>
      <c r="J128" s="346">
        <v>0.1</v>
      </c>
    </row>
    <row r="129" s="331" customFormat="1" ht="36.75" customHeight="1" spans="1:10">
      <c r="A129" s="341">
        <v>127</v>
      </c>
      <c r="B129" s="343" t="s">
        <v>249</v>
      </c>
      <c r="C129" s="343" t="s">
        <v>94</v>
      </c>
      <c r="D129" s="343" t="s">
        <v>21</v>
      </c>
      <c r="E129" s="343" t="s">
        <v>14</v>
      </c>
      <c r="F129" s="342" t="s">
        <v>257</v>
      </c>
      <c r="G129" s="341" t="s">
        <v>97</v>
      </c>
      <c r="H129" s="348" t="s">
        <v>24</v>
      </c>
      <c r="I129" s="343" t="s">
        <v>25</v>
      </c>
      <c r="J129" s="346">
        <v>0.3</v>
      </c>
    </row>
    <row r="130" s="331" customFormat="1" ht="36.75" customHeight="1" spans="1:10">
      <c r="A130" s="341">
        <v>128</v>
      </c>
      <c r="B130" s="343" t="s">
        <v>249</v>
      </c>
      <c r="C130" s="343" t="s">
        <v>94</v>
      </c>
      <c r="D130" s="343" t="s">
        <v>21</v>
      </c>
      <c r="E130" s="343" t="s">
        <v>14</v>
      </c>
      <c r="F130" s="342" t="s">
        <v>258</v>
      </c>
      <c r="G130" s="341" t="s">
        <v>101</v>
      </c>
      <c r="H130" s="348" t="s">
        <v>24</v>
      </c>
      <c r="I130" s="343" t="s">
        <v>25</v>
      </c>
      <c r="J130" s="346">
        <v>0.2</v>
      </c>
    </row>
    <row r="131" s="331" customFormat="1" ht="36.75" customHeight="1" spans="1:10">
      <c r="A131" s="341">
        <v>129</v>
      </c>
      <c r="B131" s="343" t="s">
        <v>249</v>
      </c>
      <c r="C131" s="343" t="s">
        <v>94</v>
      </c>
      <c r="D131" s="343" t="s">
        <v>21</v>
      </c>
      <c r="E131" s="343" t="s">
        <v>14</v>
      </c>
      <c r="F131" s="342" t="s">
        <v>259</v>
      </c>
      <c r="G131" s="341" t="s">
        <v>122</v>
      </c>
      <c r="H131" s="348" t="s">
        <v>24</v>
      </c>
      <c r="I131" s="343" t="s">
        <v>25</v>
      </c>
      <c r="J131" s="346">
        <v>0.2</v>
      </c>
    </row>
    <row r="132" s="331" customFormat="1" ht="36.75" customHeight="1" spans="1:10">
      <c r="A132" s="341">
        <v>130</v>
      </c>
      <c r="B132" s="343" t="s">
        <v>249</v>
      </c>
      <c r="C132" s="343" t="s">
        <v>94</v>
      </c>
      <c r="D132" s="343" t="s">
        <v>21</v>
      </c>
      <c r="E132" s="343" t="s">
        <v>14</v>
      </c>
      <c r="F132" s="342" t="s">
        <v>260</v>
      </c>
      <c r="G132" s="341" t="s">
        <v>124</v>
      </c>
      <c r="H132" s="348" t="s">
        <v>261</v>
      </c>
      <c r="I132" s="343" t="s">
        <v>18</v>
      </c>
      <c r="J132" s="346">
        <v>0.1</v>
      </c>
    </row>
    <row r="133" s="331" customFormat="1" ht="36.75" customHeight="1" spans="1:10">
      <c r="A133" s="341">
        <v>131</v>
      </c>
      <c r="B133" s="343" t="s">
        <v>249</v>
      </c>
      <c r="C133" s="343" t="s">
        <v>94</v>
      </c>
      <c r="D133" s="343" t="s">
        <v>21</v>
      </c>
      <c r="E133" s="343" t="s">
        <v>14</v>
      </c>
      <c r="F133" s="342" t="s">
        <v>262</v>
      </c>
      <c r="G133" s="341" t="s">
        <v>126</v>
      </c>
      <c r="H133" s="348" t="s">
        <v>24</v>
      </c>
      <c r="I133" s="343" t="s">
        <v>25</v>
      </c>
      <c r="J133" s="346">
        <v>0.1</v>
      </c>
    </row>
    <row r="134" s="331" customFormat="1" ht="36.75" customHeight="1" spans="1:10">
      <c r="A134" s="341">
        <v>132</v>
      </c>
      <c r="B134" s="343" t="s">
        <v>249</v>
      </c>
      <c r="C134" s="343" t="s">
        <v>94</v>
      </c>
      <c r="D134" s="343" t="s">
        <v>21</v>
      </c>
      <c r="E134" s="343" t="s">
        <v>14</v>
      </c>
      <c r="F134" s="342" t="s">
        <v>263</v>
      </c>
      <c r="G134" s="341" t="s">
        <v>129</v>
      </c>
      <c r="H134" s="348" t="s">
        <v>24</v>
      </c>
      <c r="I134" s="343" t="s">
        <v>25</v>
      </c>
      <c r="J134" s="346">
        <v>0.1</v>
      </c>
    </row>
    <row r="135" s="331" customFormat="1" ht="36.75" customHeight="1" spans="1:10">
      <c r="A135" s="341">
        <v>133</v>
      </c>
      <c r="B135" s="343" t="s">
        <v>249</v>
      </c>
      <c r="C135" s="343" t="s">
        <v>94</v>
      </c>
      <c r="D135" s="343" t="s">
        <v>40</v>
      </c>
      <c r="E135" s="343" t="s">
        <v>14</v>
      </c>
      <c r="F135" s="342" t="s">
        <v>264</v>
      </c>
      <c r="G135" s="341" t="s">
        <v>97</v>
      </c>
      <c r="H135" s="341" t="s">
        <v>29</v>
      </c>
      <c r="I135" s="343" t="s">
        <v>18</v>
      </c>
      <c r="J135" s="346">
        <v>0.3</v>
      </c>
    </row>
    <row r="136" s="331" customFormat="1" ht="36.75" customHeight="1" spans="1:10">
      <c r="A136" s="341">
        <v>134</v>
      </c>
      <c r="B136" s="343" t="s">
        <v>249</v>
      </c>
      <c r="C136" s="343" t="s">
        <v>94</v>
      </c>
      <c r="D136" s="343" t="s">
        <v>40</v>
      </c>
      <c r="E136" s="343" t="s">
        <v>14</v>
      </c>
      <c r="F136" s="342" t="s">
        <v>265</v>
      </c>
      <c r="G136" s="341" t="s">
        <v>101</v>
      </c>
      <c r="H136" s="341" t="s">
        <v>29</v>
      </c>
      <c r="I136" s="343" t="s">
        <v>18</v>
      </c>
      <c r="J136" s="346">
        <v>0.2</v>
      </c>
    </row>
    <row r="137" s="331" customFormat="1" ht="36.75" customHeight="1" spans="1:10">
      <c r="A137" s="341">
        <v>135</v>
      </c>
      <c r="B137" s="343" t="s">
        <v>249</v>
      </c>
      <c r="C137" s="343" t="s">
        <v>94</v>
      </c>
      <c r="D137" s="343" t="s">
        <v>40</v>
      </c>
      <c r="E137" s="343" t="s">
        <v>14</v>
      </c>
      <c r="F137" s="342" t="s">
        <v>48</v>
      </c>
      <c r="G137" s="341" t="s">
        <v>122</v>
      </c>
      <c r="H137" s="341" t="s">
        <v>49</v>
      </c>
      <c r="I137" s="343" t="s">
        <v>50</v>
      </c>
      <c r="J137" s="346">
        <v>0.2</v>
      </c>
    </row>
    <row r="138" s="331" customFormat="1" ht="36.75" customHeight="1" spans="1:10">
      <c r="A138" s="341">
        <v>136</v>
      </c>
      <c r="B138" s="343" t="s">
        <v>249</v>
      </c>
      <c r="C138" s="343" t="s">
        <v>94</v>
      </c>
      <c r="D138" s="343" t="s">
        <v>40</v>
      </c>
      <c r="E138" s="343" t="s">
        <v>14</v>
      </c>
      <c r="F138" s="342" t="s">
        <v>266</v>
      </c>
      <c r="G138" s="341" t="s">
        <v>124</v>
      </c>
      <c r="H138" s="341" t="s">
        <v>29</v>
      </c>
      <c r="I138" s="343" t="s">
        <v>18</v>
      </c>
      <c r="J138" s="346">
        <v>0.1</v>
      </c>
    </row>
    <row r="139" s="331" customFormat="1" ht="36.75" customHeight="1" spans="1:10">
      <c r="A139" s="341">
        <v>137</v>
      </c>
      <c r="B139" s="343" t="s">
        <v>249</v>
      </c>
      <c r="C139" s="343" t="s">
        <v>94</v>
      </c>
      <c r="D139" s="343" t="s">
        <v>40</v>
      </c>
      <c r="E139" s="343" t="s">
        <v>14</v>
      </c>
      <c r="F139" s="342" t="s">
        <v>267</v>
      </c>
      <c r="G139" s="341" t="s">
        <v>126</v>
      </c>
      <c r="H139" s="341" t="s">
        <v>29</v>
      </c>
      <c r="I139" s="343" t="s">
        <v>18</v>
      </c>
      <c r="J139" s="346">
        <v>0.1</v>
      </c>
    </row>
    <row r="140" s="331" customFormat="1" ht="36.75" customHeight="1" spans="1:10">
      <c r="A140" s="341">
        <v>138</v>
      </c>
      <c r="B140" s="343" t="s">
        <v>249</v>
      </c>
      <c r="C140" s="343" t="s">
        <v>94</v>
      </c>
      <c r="D140" s="343" t="s">
        <v>40</v>
      </c>
      <c r="E140" s="343" t="s">
        <v>14</v>
      </c>
      <c r="F140" s="342" t="s">
        <v>268</v>
      </c>
      <c r="G140" s="341" t="s">
        <v>129</v>
      </c>
      <c r="H140" s="341" t="s">
        <v>29</v>
      </c>
      <c r="I140" s="343" t="s">
        <v>18</v>
      </c>
      <c r="J140" s="346">
        <v>0.1</v>
      </c>
    </row>
    <row r="141" s="331" customFormat="1" ht="36.75" customHeight="1" spans="1:10">
      <c r="A141" s="341">
        <v>139</v>
      </c>
      <c r="B141" s="343" t="s">
        <v>249</v>
      </c>
      <c r="C141" s="343" t="s">
        <v>94</v>
      </c>
      <c r="D141" s="343" t="s">
        <v>26</v>
      </c>
      <c r="E141" s="343" t="s">
        <v>14</v>
      </c>
      <c r="F141" s="342" t="s">
        <v>27</v>
      </c>
      <c r="G141" s="341" t="s">
        <v>97</v>
      </c>
      <c r="H141" s="341" t="s">
        <v>29</v>
      </c>
      <c r="I141" s="343" t="s">
        <v>18</v>
      </c>
      <c r="J141" s="346">
        <v>0.3</v>
      </c>
    </row>
    <row r="142" s="331" customFormat="1" ht="36.75" customHeight="1" spans="1:10">
      <c r="A142" s="341">
        <v>140</v>
      </c>
      <c r="B142" s="343" t="s">
        <v>249</v>
      </c>
      <c r="C142" s="343" t="s">
        <v>94</v>
      </c>
      <c r="D142" s="343" t="s">
        <v>26</v>
      </c>
      <c r="E142" s="343" t="s">
        <v>14</v>
      </c>
      <c r="F142" s="342" t="s">
        <v>269</v>
      </c>
      <c r="G142" s="341" t="s">
        <v>101</v>
      </c>
      <c r="H142" s="341" t="s">
        <v>29</v>
      </c>
      <c r="I142" s="343" t="s">
        <v>18</v>
      </c>
      <c r="J142" s="346">
        <v>0.2</v>
      </c>
    </row>
    <row r="143" s="331" customFormat="1" ht="36.75" customHeight="1" spans="1:10">
      <c r="A143" s="341">
        <v>141</v>
      </c>
      <c r="B143" s="343" t="s">
        <v>249</v>
      </c>
      <c r="C143" s="343" t="s">
        <v>94</v>
      </c>
      <c r="D143" s="343" t="s">
        <v>26</v>
      </c>
      <c r="E143" s="343" t="s">
        <v>14</v>
      </c>
      <c r="F143" s="342" t="s">
        <v>270</v>
      </c>
      <c r="G143" s="341" t="s">
        <v>105</v>
      </c>
      <c r="H143" s="341" t="s">
        <v>29</v>
      </c>
      <c r="I143" s="343" t="s">
        <v>18</v>
      </c>
      <c r="J143" s="346">
        <v>0.2</v>
      </c>
    </row>
    <row r="144" s="330" customFormat="1" ht="36.75" customHeight="1" spans="1:10">
      <c r="A144" s="341">
        <v>142</v>
      </c>
      <c r="B144" s="341" t="s">
        <v>271</v>
      </c>
      <c r="C144" s="343" t="s">
        <v>94</v>
      </c>
      <c r="D144" s="343" t="s">
        <v>132</v>
      </c>
      <c r="E144" s="343" t="s">
        <v>14</v>
      </c>
      <c r="F144" s="343" t="s">
        <v>272</v>
      </c>
      <c r="G144" s="341" t="s">
        <v>97</v>
      </c>
      <c r="H144" s="344" t="s">
        <v>17</v>
      </c>
      <c r="I144" s="343" t="s">
        <v>18</v>
      </c>
      <c r="J144" s="346">
        <v>0.3</v>
      </c>
    </row>
    <row r="145" s="330" customFormat="1" ht="36.75" customHeight="1" spans="1:10">
      <c r="A145" s="341">
        <v>143</v>
      </c>
      <c r="B145" s="341" t="s">
        <v>271</v>
      </c>
      <c r="C145" s="343" t="s">
        <v>94</v>
      </c>
      <c r="D145" s="343" t="s">
        <v>132</v>
      </c>
      <c r="E145" s="343" t="s">
        <v>14</v>
      </c>
      <c r="F145" s="343" t="s">
        <v>273</v>
      </c>
      <c r="G145" s="341" t="s">
        <v>101</v>
      </c>
      <c r="H145" s="344" t="s">
        <v>274</v>
      </c>
      <c r="I145" s="343" t="s">
        <v>18</v>
      </c>
      <c r="J145" s="346">
        <v>0.2</v>
      </c>
    </row>
    <row r="146" s="330" customFormat="1" ht="36.75" customHeight="1" spans="1:10">
      <c r="A146" s="341">
        <v>144</v>
      </c>
      <c r="B146" s="341" t="s">
        <v>271</v>
      </c>
      <c r="C146" s="343" t="s">
        <v>94</v>
      </c>
      <c r="D146" s="343" t="s">
        <v>132</v>
      </c>
      <c r="E146" s="343" t="s">
        <v>14</v>
      </c>
      <c r="F146" s="343" t="s">
        <v>134</v>
      </c>
      <c r="G146" s="341" t="s">
        <v>122</v>
      </c>
      <c r="H146" s="344" t="s">
        <v>17</v>
      </c>
      <c r="I146" s="343" t="s">
        <v>18</v>
      </c>
      <c r="J146" s="346">
        <v>0.2</v>
      </c>
    </row>
    <row r="147" s="330" customFormat="1" ht="36.75" customHeight="1" spans="1:10">
      <c r="A147" s="341">
        <v>145</v>
      </c>
      <c r="B147" s="341" t="s">
        <v>271</v>
      </c>
      <c r="C147" s="343" t="s">
        <v>94</v>
      </c>
      <c r="D147" s="343" t="s">
        <v>132</v>
      </c>
      <c r="E147" s="343" t="s">
        <v>14</v>
      </c>
      <c r="F147" s="343" t="s">
        <v>275</v>
      </c>
      <c r="G147" s="341" t="s">
        <v>124</v>
      </c>
      <c r="H147" s="344" t="s">
        <v>17</v>
      </c>
      <c r="I147" s="343" t="s">
        <v>18</v>
      </c>
      <c r="J147" s="346">
        <v>0.1</v>
      </c>
    </row>
    <row r="148" s="330" customFormat="1" ht="36.75" customHeight="1" spans="1:10">
      <c r="A148" s="341">
        <v>146</v>
      </c>
      <c r="B148" s="341" t="s">
        <v>271</v>
      </c>
      <c r="C148" s="343" t="s">
        <v>94</v>
      </c>
      <c r="D148" s="343" t="s">
        <v>132</v>
      </c>
      <c r="E148" s="343" t="s">
        <v>14</v>
      </c>
      <c r="F148" s="343" t="s">
        <v>276</v>
      </c>
      <c r="G148" s="341" t="s">
        <v>126</v>
      </c>
      <c r="H148" s="344" t="s">
        <v>17</v>
      </c>
      <c r="I148" s="343" t="s">
        <v>18</v>
      </c>
      <c r="J148" s="346">
        <v>0.1</v>
      </c>
    </row>
    <row r="149" s="330" customFormat="1" ht="36.75" customHeight="1" spans="1:10">
      <c r="A149" s="341">
        <v>147</v>
      </c>
      <c r="B149" s="341" t="s">
        <v>271</v>
      </c>
      <c r="C149" s="343" t="s">
        <v>94</v>
      </c>
      <c r="D149" s="343" t="s">
        <v>132</v>
      </c>
      <c r="E149" s="343" t="s">
        <v>14</v>
      </c>
      <c r="F149" s="343" t="s">
        <v>133</v>
      </c>
      <c r="G149" s="341" t="s">
        <v>129</v>
      </c>
      <c r="H149" s="344" t="s">
        <v>17</v>
      </c>
      <c r="I149" s="343" t="s">
        <v>18</v>
      </c>
      <c r="J149" s="346">
        <v>0.1</v>
      </c>
    </row>
    <row r="150" s="330" customFormat="1" ht="36.75" customHeight="1" spans="1:10">
      <c r="A150" s="341">
        <v>148</v>
      </c>
      <c r="B150" s="341" t="s">
        <v>271</v>
      </c>
      <c r="C150" s="343" t="s">
        <v>94</v>
      </c>
      <c r="D150" s="343" t="s">
        <v>277</v>
      </c>
      <c r="E150" s="343" t="s">
        <v>14</v>
      </c>
      <c r="F150" s="343" t="s">
        <v>278</v>
      </c>
      <c r="G150" s="341" t="s">
        <v>97</v>
      </c>
      <c r="H150" s="344" t="s">
        <v>17</v>
      </c>
      <c r="I150" s="343" t="s">
        <v>18</v>
      </c>
      <c r="J150" s="346">
        <v>0.3</v>
      </c>
    </row>
    <row r="151" s="330" customFormat="1" ht="36.75" customHeight="1" spans="1:10">
      <c r="A151" s="341">
        <v>149</v>
      </c>
      <c r="B151" s="341" t="s">
        <v>271</v>
      </c>
      <c r="C151" s="343" t="s">
        <v>94</v>
      </c>
      <c r="D151" s="343" t="s">
        <v>277</v>
      </c>
      <c r="E151" s="343" t="s">
        <v>14</v>
      </c>
      <c r="F151" s="343" t="s">
        <v>279</v>
      </c>
      <c r="G151" s="341" t="s">
        <v>101</v>
      </c>
      <c r="H151" s="344" t="s">
        <v>17</v>
      </c>
      <c r="I151" s="343" t="s">
        <v>18</v>
      </c>
      <c r="J151" s="346">
        <v>0.2</v>
      </c>
    </row>
    <row r="152" s="330" customFormat="1" ht="36.75" customHeight="1" spans="1:10">
      <c r="A152" s="341">
        <v>150</v>
      </c>
      <c r="B152" s="341" t="s">
        <v>271</v>
      </c>
      <c r="C152" s="343" t="s">
        <v>94</v>
      </c>
      <c r="D152" s="343" t="s">
        <v>277</v>
      </c>
      <c r="E152" s="343" t="s">
        <v>14</v>
      </c>
      <c r="F152" s="343" t="s">
        <v>280</v>
      </c>
      <c r="G152" s="341" t="s">
        <v>122</v>
      </c>
      <c r="H152" s="344" t="s">
        <v>17</v>
      </c>
      <c r="I152" s="343" t="s">
        <v>18</v>
      </c>
      <c r="J152" s="346">
        <v>0.2</v>
      </c>
    </row>
    <row r="153" s="330" customFormat="1" ht="36.75" customHeight="1" spans="1:10">
      <c r="A153" s="341">
        <v>151</v>
      </c>
      <c r="B153" s="341" t="s">
        <v>271</v>
      </c>
      <c r="C153" s="343" t="s">
        <v>94</v>
      </c>
      <c r="D153" s="343" t="s">
        <v>277</v>
      </c>
      <c r="E153" s="343" t="s">
        <v>14</v>
      </c>
      <c r="F153" s="343" t="s">
        <v>281</v>
      </c>
      <c r="G153" s="341" t="s">
        <v>124</v>
      </c>
      <c r="H153" s="344" t="s">
        <v>17</v>
      </c>
      <c r="I153" s="343" t="s">
        <v>18</v>
      </c>
      <c r="J153" s="346">
        <v>0.1</v>
      </c>
    </row>
    <row r="154" s="330" customFormat="1" ht="36.75" customHeight="1" spans="1:10">
      <c r="A154" s="341">
        <v>152</v>
      </c>
      <c r="B154" s="341" t="s">
        <v>271</v>
      </c>
      <c r="C154" s="343" t="s">
        <v>94</v>
      </c>
      <c r="D154" s="343" t="s">
        <v>277</v>
      </c>
      <c r="E154" s="343" t="s">
        <v>14</v>
      </c>
      <c r="F154" s="343" t="s">
        <v>282</v>
      </c>
      <c r="G154" s="341" t="s">
        <v>126</v>
      </c>
      <c r="H154" s="344" t="s">
        <v>283</v>
      </c>
      <c r="I154" s="343" t="s">
        <v>18</v>
      </c>
      <c r="J154" s="346">
        <v>0.1</v>
      </c>
    </row>
    <row r="155" s="330" customFormat="1" ht="36.75" customHeight="1" spans="1:10">
      <c r="A155" s="341">
        <v>153</v>
      </c>
      <c r="B155" s="341" t="s">
        <v>271</v>
      </c>
      <c r="C155" s="343" t="s">
        <v>94</v>
      </c>
      <c r="D155" s="343" t="s">
        <v>277</v>
      </c>
      <c r="E155" s="343" t="s">
        <v>14</v>
      </c>
      <c r="F155" s="343" t="s">
        <v>284</v>
      </c>
      <c r="G155" s="341" t="s">
        <v>129</v>
      </c>
      <c r="H155" s="344" t="s">
        <v>285</v>
      </c>
      <c r="I155" s="343" t="s">
        <v>18</v>
      </c>
      <c r="J155" s="346">
        <v>0.1</v>
      </c>
    </row>
    <row r="156" s="330" customFormat="1" ht="36.75" customHeight="1" spans="1:10">
      <c r="A156" s="341">
        <v>154</v>
      </c>
      <c r="B156" s="341" t="s">
        <v>286</v>
      </c>
      <c r="C156" s="341" t="s">
        <v>94</v>
      </c>
      <c r="D156" s="343" t="s">
        <v>33</v>
      </c>
      <c r="E156" s="343" t="s">
        <v>14</v>
      </c>
      <c r="F156" s="343" t="s">
        <v>53</v>
      </c>
      <c r="G156" s="343" t="s">
        <v>97</v>
      </c>
      <c r="H156" s="343" t="s">
        <v>52</v>
      </c>
      <c r="I156" s="343" t="s">
        <v>18</v>
      </c>
      <c r="J156" s="351">
        <v>0.3</v>
      </c>
    </row>
    <row r="157" s="330" customFormat="1" ht="36.75" customHeight="1" spans="1:10">
      <c r="A157" s="341">
        <v>155</v>
      </c>
      <c r="B157" s="341" t="s">
        <v>286</v>
      </c>
      <c r="C157" s="341" t="s">
        <v>94</v>
      </c>
      <c r="D157" s="343" t="s">
        <v>33</v>
      </c>
      <c r="E157" s="343" t="s">
        <v>14</v>
      </c>
      <c r="F157" s="343" t="s">
        <v>287</v>
      </c>
      <c r="G157" s="343" t="s">
        <v>122</v>
      </c>
      <c r="H157" s="343" t="s">
        <v>52</v>
      </c>
      <c r="I157" s="343" t="s">
        <v>18</v>
      </c>
      <c r="J157" s="351">
        <v>0.2</v>
      </c>
    </row>
    <row r="158" s="330" customFormat="1" ht="36.75" customHeight="1" spans="1:10">
      <c r="A158" s="341">
        <v>156</v>
      </c>
      <c r="B158" s="341" t="s">
        <v>286</v>
      </c>
      <c r="C158" s="341" t="s">
        <v>94</v>
      </c>
      <c r="D158" s="343" t="s">
        <v>33</v>
      </c>
      <c r="E158" s="343" t="s">
        <v>14</v>
      </c>
      <c r="F158" s="343" t="s">
        <v>51</v>
      </c>
      <c r="G158" s="343" t="s">
        <v>124</v>
      </c>
      <c r="H158" s="343" t="s">
        <v>52</v>
      </c>
      <c r="I158" s="343" t="s">
        <v>18</v>
      </c>
      <c r="J158" s="351">
        <v>0.1</v>
      </c>
    </row>
    <row r="159" s="330" customFormat="1" ht="36.75" customHeight="1" spans="1:10">
      <c r="A159" s="341">
        <v>157</v>
      </c>
      <c r="B159" s="341" t="s">
        <v>286</v>
      </c>
      <c r="C159" s="341" t="s">
        <v>94</v>
      </c>
      <c r="D159" s="343" t="s">
        <v>33</v>
      </c>
      <c r="E159" s="343" t="s">
        <v>14</v>
      </c>
      <c r="F159" s="343" t="s">
        <v>288</v>
      </c>
      <c r="G159" s="343" t="s">
        <v>126</v>
      </c>
      <c r="H159" s="343" t="s">
        <v>52</v>
      </c>
      <c r="I159" s="343" t="s">
        <v>18</v>
      </c>
      <c r="J159" s="351">
        <v>0.1</v>
      </c>
    </row>
    <row r="160" s="330" customFormat="1" ht="36.75" customHeight="1" spans="1:10">
      <c r="A160" s="341">
        <v>158</v>
      </c>
      <c r="B160" s="341" t="s">
        <v>286</v>
      </c>
      <c r="C160" s="341" t="s">
        <v>94</v>
      </c>
      <c r="D160" s="343" t="s">
        <v>33</v>
      </c>
      <c r="E160" s="343" t="s">
        <v>14</v>
      </c>
      <c r="F160" s="343" t="s">
        <v>289</v>
      </c>
      <c r="G160" s="343" t="s">
        <v>129</v>
      </c>
      <c r="H160" s="343" t="s">
        <v>52</v>
      </c>
      <c r="I160" s="343" t="s">
        <v>18</v>
      </c>
      <c r="J160" s="351">
        <v>0.1</v>
      </c>
    </row>
    <row r="161" s="330" customFormat="1" ht="36.75" customHeight="1" spans="1:10">
      <c r="A161" s="341">
        <v>159</v>
      </c>
      <c r="B161" s="341" t="s">
        <v>286</v>
      </c>
      <c r="C161" s="341" t="s">
        <v>94</v>
      </c>
      <c r="D161" s="343" t="s">
        <v>21</v>
      </c>
      <c r="E161" s="343" t="s">
        <v>14</v>
      </c>
      <c r="F161" s="343" t="s">
        <v>44</v>
      </c>
      <c r="G161" s="343" t="s">
        <v>97</v>
      </c>
      <c r="H161" s="343" t="s">
        <v>290</v>
      </c>
      <c r="I161" s="343" t="s">
        <v>18</v>
      </c>
      <c r="J161" s="351">
        <v>0.3</v>
      </c>
    </row>
    <row r="162" s="330" customFormat="1" ht="36.75" customHeight="1" spans="1:10">
      <c r="A162" s="341">
        <v>160</v>
      </c>
      <c r="B162" s="341" t="s">
        <v>286</v>
      </c>
      <c r="C162" s="341" t="s">
        <v>94</v>
      </c>
      <c r="D162" s="343" t="s">
        <v>21</v>
      </c>
      <c r="E162" s="343" t="s">
        <v>14</v>
      </c>
      <c r="F162" s="343" t="s">
        <v>291</v>
      </c>
      <c r="G162" s="343" t="s">
        <v>124</v>
      </c>
      <c r="H162" s="343" t="s">
        <v>292</v>
      </c>
      <c r="I162" s="343" t="s">
        <v>25</v>
      </c>
      <c r="J162" s="351">
        <v>0.1</v>
      </c>
    </row>
    <row r="163" s="330" customFormat="1" ht="36.75" customHeight="1" spans="1:10">
      <c r="A163" s="341">
        <v>161</v>
      </c>
      <c r="B163" s="341" t="s">
        <v>286</v>
      </c>
      <c r="C163" s="341" t="s">
        <v>94</v>
      </c>
      <c r="D163" s="343" t="s">
        <v>21</v>
      </c>
      <c r="E163" s="343" t="s">
        <v>14</v>
      </c>
      <c r="F163" s="343" t="s">
        <v>293</v>
      </c>
      <c r="G163" s="343" t="s">
        <v>126</v>
      </c>
      <c r="H163" s="343" t="s">
        <v>255</v>
      </c>
      <c r="I163" s="343" t="s">
        <v>18</v>
      </c>
      <c r="J163" s="351">
        <v>0.1</v>
      </c>
    </row>
    <row r="164" s="330" customFormat="1" ht="36.75" customHeight="1" spans="1:10">
      <c r="A164" s="341">
        <v>162</v>
      </c>
      <c r="B164" s="341" t="s">
        <v>286</v>
      </c>
      <c r="C164" s="341" t="s">
        <v>94</v>
      </c>
      <c r="D164" s="343" t="s">
        <v>26</v>
      </c>
      <c r="E164" s="343" t="s">
        <v>14</v>
      </c>
      <c r="F164" s="343" t="s">
        <v>294</v>
      </c>
      <c r="G164" s="343" t="s">
        <v>101</v>
      </c>
      <c r="H164" s="343" t="s">
        <v>29</v>
      </c>
      <c r="I164" s="343" t="s">
        <v>18</v>
      </c>
      <c r="J164" s="351">
        <v>0.2</v>
      </c>
    </row>
    <row r="165" s="330" customFormat="1" ht="36.75" customHeight="1" spans="1:10">
      <c r="A165" s="341">
        <v>163</v>
      </c>
      <c r="B165" s="341" t="s">
        <v>286</v>
      </c>
      <c r="C165" s="341" t="s">
        <v>94</v>
      </c>
      <c r="D165" s="343" t="s">
        <v>26</v>
      </c>
      <c r="E165" s="343" t="s">
        <v>14</v>
      </c>
      <c r="F165" s="343" t="s">
        <v>295</v>
      </c>
      <c r="G165" s="343" t="s">
        <v>129</v>
      </c>
      <c r="H165" s="343" t="s">
        <v>29</v>
      </c>
      <c r="I165" s="343" t="s">
        <v>18</v>
      </c>
      <c r="J165" s="351">
        <v>0.1</v>
      </c>
    </row>
    <row r="166" s="330" customFormat="1" ht="36.75" customHeight="1" spans="1:10">
      <c r="A166" s="341">
        <v>164</v>
      </c>
      <c r="B166" s="343" t="s">
        <v>296</v>
      </c>
      <c r="C166" s="341" t="s">
        <v>94</v>
      </c>
      <c r="D166" s="343" t="s">
        <v>111</v>
      </c>
      <c r="E166" s="343" t="s">
        <v>14</v>
      </c>
      <c r="F166" s="343" t="s">
        <v>297</v>
      </c>
      <c r="G166" s="343" t="s">
        <v>124</v>
      </c>
      <c r="H166" s="343" t="s">
        <v>298</v>
      </c>
      <c r="I166" s="343" t="s">
        <v>25</v>
      </c>
      <c r="J166" s="351">
        <v>0.1</v>
      </c>
    </row>
    <row r="167" s="330" customFormat="1" ht="36.75" customHeight="1" spans="1:10">
      <c r="A167" s="341">
        <v>165</v>
      </c>
      <c r="B167" s="343" t="s">
        <v>296</v>
      </c>
      <c r="C167" s="341" t="s">
        <v>94</v>
      </c>
      <c r="D167" s="343" t="s">
        <v>114</v>
      </c>
      <c r="E167" s="343" t="s">
        <v>14</v>
      </c>
      <c r="F167" s="343" t="s">
        <v>57</v>
      </c>
      <c r="G167" s="343" t="s">
        <v>97</v>
      </c>
      <c r="H167" s="343" t="s">
        <v>17</v>
      </c>
      <c r="I167" s="343" t="s">
        <v>18</v>
      </c>
      <c r="J167" s="351">
        <v>0.3</v>
      </c>
    </row>
    <row r="168" s="330" customFormat="1" ht="36.75" customHeight="1" spans="1:10">
      <c r="A168" s="341">
        <v>166</v>
      </c>
      <c r="B168" s="343" t="s">
        <v>299</v>
      </c>
      <c r="C168" s="343" t="s">
        <v>94</v>
      </c>
      <c r="D168" s="343" t="s">
        <v>300</v>
      </c>
      <c r="E168" s="343" t="s">
        <v>14</v>
      </c>
      <c r="F168" s="343" t="s">
        <v>208</v>
      </c>
      <c r="G168" s="343" t="s">
        <v>101</v>
      </c>
      <c r="H168" s="343" t="s">
        <v>301</v>
      </c>
      <c r="I168" s="343" t="s">
        <v>103</v>
      </c>
      <c r="J168" s="351">
        <v>0.2</v>
      </c>
    </row>
    <row r="169" s="330" customFormat="1" ht="36.75" customHeight="1" spans="1:10">
      <c r="A169" s="341">
        <v>167</v>
      </c>
      <c r="B169" s="343" t="s">
        <v>299</v>
      </c>
      <c r="C169" s="343" t="s">
        <v>94</v>
      </c>
      <c r="D169" s="343" t="s">
        <v>277</v>
      </c>
      <c r="E169" s="343" t="s">
        <v>14</v>
      </c>
      <c r="F169" s="343" t="s">
        <v>302</v>
      </c>
      <c r="G169" s="343" t="s">
        <v>101</v>
      </c>
      <c r="H169" s="343" t="s">
        <v>17</v>
      </c>
      <c r="I169" s="343" t="s">
        <v>18</v>
      </c>
      <c r="J169" s="351">
        <v>0.2</v>
      </c>
    </row>
    <row r="170" s="330" customFormat="1" ht="36.75" customHeight="1" spans="1:10">
      <c r="A170" s="341">
        <v>168</v>
      </c>
      <c r="B170" s="343" t="s">
        <v>299</v>
      </c>
      <c r="C170" s="343" t="s">
        <v>94</v>
      </c>
      <c r="D170" s="343" t="s">
        <v>303</v>
      </c>
      <c r="E170" s="343" t="s">
        <v>14</v>
      </c>
      <c r="F170" s="343" t="s">
        <v>304</v>
      </c>
      <c r="G170" s="343" t="s">
        <v>129</v>
      </c>
      <c r="H170" s="343" t="s">
        <v>17</v>
      </c>
      <c r="I170" s="343" t="s">
        <v>18</v>
      </c>
      <c r="J170" s="351">
        <v>0.1</v>
      </c>
    </row>
    <row r="171" s="330" customFormat="1" ht="36.75" customHeight="1" spans="1:10">
      <c r="A171" s="341">
        <v>169</v>
      </c>
      <c r="B171" s="343" t="s">
        <v>299</v>
      </c>
      <c r="C171" s="343" t="s">
        <v>94</v>
      </c>
      <c r="D171" s="343" t="s">
        <v>145</v>
      </c>
      <c r="E171" s="343" t="s">
        <v>14</v>
      </c>
      <c r="F171" s="343" t="s">
        <v>148</v>
      </c>
      <c r="G171" s="343" t="s">
        <v>101</v>
      </c>
      <c r="H171" s="343" t="s">
        <v>305</v>
      </c>
      <c r="I171" s="343" t="s">
        <v>25</v>
      </c>
      <c r="J171" s="351">
        <v>0.2</v>
      </c>
    </row>
    <row r="172" s="330" customFormat="1" ht="36.75" customHeight="1" spans="1:10">
      <c r="A172" s="341">
        <v>170</v>
      </c>
      <c r="B172" s="343" t="s">
        <v>299</v>
      </c>
      <c r="C172" s="343" t="s">
        <v>94</v>
      </c>
      <c r="D172" s="343" t="s">
        <v>151</v>
      </c>
      <c r="E172" s="343" t="s">
        <v>14</v>
      </c>
      <c r="F172" s="343" t="s">
        <v>159</v>
      </c>
      <c r="G172" s="343" t="s">
        <v>124</v>
      </c>
      <c r="H172" s="343" t="s">
        <v>306</v>
      </c>
      <c r="I172" s="343" t="s">
        <v>99</v>
      </c>
      <c r="J172" s="351">
        <v>0.1</v>
      </c>
    </row>
    <row r="173" s="330" customFormat="1" ht="36.75" customHeight="1" spans="1:10">
      <c r="A173" s="341">
        <v>171</v>
      </c>
      <c r="B173" s="343" t="s">
        <v>299</v>
      </c>
      <c r="C173" s="343" t="s">
        <v>94</v>
      </c>
      <c r="D173" s="343" t="s">
        <v>161</v>
      </c>
      <c r="E173" s="343" t="s">
        <v>73</v>
      </c>
      <c r="F173" s="343" t="s">
        <v>307</v>
      </c>
      <c r="G173" s="343" t="s">
        <v>97</v>
      </c>
      <c r="H173" s="343" t="s">
        <v>106</v>
      </c>
      <c r="I173" s="343" t="s">
        <v>99</v>
      </c>
      <c r="J173" s="351">
        <v>0.15</v>
      </c>
    </row>
    <row r="174" s="330" customFormat="1" ht="36.75" customHeight="1" spans="1:10">
      <c r="A174" s="341">
        <v>172</v>
      </c>
      <c r="B174" s="343" t="s">
        <v>299</v>
      </c>
      <c r="C174" s="343" t="s">
        <v>94</v>
      </c>
      <c r="D174" s="343" t="s">
        <v>308</v>
      </c>
      <c r="E174" s="343" t="s">
        <v>14</v>
      </c>
      <c r="F174" s="343" t="s">
        <v>309</v>
      </c>
      <c r="G174" s="343" t="s">
        <v>105</v>
      </c>
      <c r="H174" s="343" t="s">
        <v>24</v>
      </c>
      <c r="I174" s="343" t="s">
        <v>25</v>
      </c>
      <c r="J174" s="351">
        <v>0.2</v>
      </c>
    </row>
    <row r="175" s="330" customFormat="1" ht="36.75" customHeight="1" spans="1:10">
      <c r="A175" s="341">
        <v>173</v>
      </c>
      <c r="B175" s="343" t="s">
        <v>299</v>
      </c>
      <c r="C175" s="343" t="s">
        <v>94</v>
      </c>
      <c r="D175" s="343" t="s">
        <v>310</v>
      </c>
      <c r="E175" s="343" t="s">
        <v>14</v>
      </c>
      <c r="F175" s="343" t="s">
        <v>311</v>
      </c>
      <c r="G175" s="343" t="s">
        <v>101</v>
      </c>
      <c r="H175" s="343" t="s">
        <v>312</v>
      </c>
      <c r="I175" s="343" t="s">
        <v>18</v>
      </c>
      <c r="J175" s="351">
        <v>0.2</v>
      </c>
    </row>
    <row r="176" s="330" customFormat="1" ht="36.75" customHeight="1" spans="1:10">
      <c r="A176" s="341">
        <v>174</v>
      </c>
      <c r="B176" s="343" t="s">
        <v>299</v>
      </c>
      <c r="C176" s="343" t="s">
        <v>94</v>
      </c>
      <c r="D176" s="343" t="s">
        <v>310</v>
      </c>
      <c r="E176" s="343" t="s">
        <v>14</v>
      </c>
      <c r="F176" s="343" t="s">
        <v>313</v>
      </c>
      <c r="G176" s="343" t="s">
        <v>129</v>
      </c>
      <c r="H176" s="343" t="s">
        <v>314</v>
      </c>
      <c r="I176" s="343" t="s">
        <v>18</v>
      </c>
      <c r="J176" s="351">
        <v>0.1</v>
      </c>
    </row>
    <row r="177" s="330" customFormat="1" ht="36.75" customHeight="1" spans="1:10">
      <c r="A177" s="341">
        <v>175</v>
      </c>
      <c r="B177" s="343" t="s">
        <v>299</v>
      </c>
      <c r="C177" s="343" t="s">
        <v>94</v>
      </c>
      <c r="D177" s="343" t="s">
        <v>315</v>
      </c>
      <c r="E177" s="343" t="s">
        <v>14</v>
      </c>
      <c r="F177" s="343" t="s">
        <v>316</v>
      </c>
      <c r="G177" s="343" t="s">
        <v>101</v>
      </c>
      <c r="H177" s="343" t="s">
        <v>317</v>
      </c>
      <c r="I177" s="343" t="s">
        <v>25</v>
      </c>
      <c r="J177" s="351">
        <v>0.2</v>
      </c>
    </row>
    <row r="178" s="330" customFormat="1" ht="36.75" customHeight="1" spans="1:10">
      <c r="A178" s="341">
        <v>176</v>
      </c>
      <c r="B178" s="349" t="s">
        <v>318</v>
      </c>
      <c r="C178" s="349" t="s">
        <v>94</v>
      </c>
      <c r="D178" s="349" t="s">
        <v>319</v>
      </c>
      <c r="E178" s="349" t="s">
        <v>14</v>
      </c>
      <c r="F178" s="342" t="s">
        <v>48</v>
      </c>
      <c r="G178" s="341" t="s">
        <v>320</v>
      </c>
      <c r="H178" s="341" t="s">
        <v>321</v>
      </c>
      <c r="I178" s="343" t="s">
        <v>18</v>
      </c>
      <c r="J178" s="351">
        <v>0.2</v>
      </c>
    </row>
    <row r="179" s="330" customFormat="1" ht="36.75" customHeight="1" spans="1:10">
      <c r="A179" s="341">
        <v>177</v>
      </c>
      <c r="B179" s="349" t="s">
        <v>318</v>
      </c>
      <c r="C179" s="349" t="s">
        <v>94</v>
      </c>
      <c r="D179" s="349" t="s">
        <v>322</v>
      </c>
      <c r="E179" s="349" t="s">
        <v>14</v>
      </c>
      <c r="F179" s="342" t="s">
        <v>323</v>
      </c>
      <c r="G179" s="341" t="s">
        <v>324</v>
      </c>
      <c r="H179" s="341" t="s">
        <v>29</v>
      </c>
      <c r="I179" s="343" t="s">
        <v>18</v>
      </c>
      <c r="J179" s="347">
        <v>0.2</v>
      </c>
    </row>
    <row r="180" s="330" customFormat="1" ht="36.75" customHeight="1" spans="1:10">
      <c r="A180" s="341">
        <v>178</v>
      </c>
      <c r="B180" s="349" t="s">
        <v>318</v>
      </c>
      <c r="C180" s="349" t="s">
        <v>94</v>
      </c>
      <c r="D180" s="349" t="s">
        <v>322</v>
      </c>
      <c r="E180" s="349" t="s">
        <v>14</v>
      </c>
      <c r="F180" s="342" t="s">
        <v>325</v>
      </c>
      <c r="G180" s="341" t="s">
        <v>320</v>
      </c>
      <c r="H180" s="341" t="s">
        <v>29</v>
      </c>
      <c r="I180" s="343" t="s">
        <v>18</v>
      </c>
      <c r="J180" s="351">
        <v>0.2</v>
      </c>
    </row>
    <row r="181" s="331" customFormat="1" ht="36.75" customHeight="1" spans="1:10">
      <c r="A181" s="341">
        <v>179</v>
      </c>
      <c r="B181" s="349" t="s">
        <v>326</v>
      </c>
      <c r="C181" s="349" t="s">
        <v>94</v>
      </c>
      <c r="D181" s="349" t="s">
        <v>327</v>
      </c>
      <c r="E181" s="349" t="s">
        <v>14</v>
      </c>
      <c r="F181" s="342" t="s">
        <v>328</v>
      </c>
      <c r="G181" s="343" t="s">
        <v>129</v>
      </c>
      <c r="H181" s="343" t="s">
        <v>14</v>
      </c>
      <c r="I181" s="343" t="s">
        <v>18</v>
      </c>
      <c r="J181" s="351">
        <v>0.1</v>
      </c>
    </row>
    <row r="182" s="331" customFormat="1" ht="36.75" customHeight="1" spans="1:10">
      <c r="A182" s="341">
        <v>180</v>
      </c>
      <c r="B182" s="349" t="s">
        <v>326</v>
      </c>
      <c r="C182" s="349" t="s">
        <v>94</v>
      </c>
      <c r="D182" s="349" t="s">
        <v>329</v>
      </c>
      <c r="E182" s="349" t="s">
        <v>14</v>
      </c>
      <c r="F182" s="342" t="s">
        <v>330</v>
      </c>
      <c r="G182" s="343" t="s">
        <v>122</v>
      </c>
      <c r="H182" s="343" t="s">
        <v>14</v>
      </c>
      <c r="I182" s="343" t="s">
        <v>18</v>
      </c>
      <c r="J182" s="351">
        <v>0.2</v>
      </c>
    </row>
    <row r="183" s="331" customFormat="1" ht="36.75" customHeight="1" spans="1:10">
      <c r="A183" s="341">
        <v>181</v>
      </c>
      <c r="B183" s="349" t="s">
        <v>326</v>
      </c>
      <c r="C183" s="349" t="s">
        <v>94</v>
      </c>
      <c r="D183" s="349" t="s">
        <v>329</v>
      </c>
      <c r="E183" s="349" t="s">
        <v>14</v>
      </c>
      <c r="F183" s="342" t="s">
        <v>331</v>
      </c>
      <c r="G183" s="343" t="s">
        <v>129</v>
      </c>
      <c r="H183" s="343" t="s">
        <v>14</v>
      </c>
      <c r="I183" s="343" t="s">
        <v>18</v>
      </c>
      <c r="J183" s="351">
        <v>0.1</v>
      </c>
    </row>
    <row r="184" s="331" customFormat="1" ht="36.75" customHeight="1" spans="1:10">
      <c r="A184" s="341">
        <v>182</v>
      </c>
      <c r="B184" s="349" t="s">
        <v>332</v>
      </c>
      <c r="C184" s="349" t="s">
        <v>94</v>
      </c>
      <c r="D184" s="349" t="s">
        <v>333</v>
      </c>
      <c r="E184" s="349" t="s">
        <v>14</v>
      </c>
      <c r="F184" s="342" t="s">
        <v>334</v>
      </c>
      <c r="G184" s="343" t="s">
        <v>335</v>
      </c>
      <c r="H184" s="343" t="s">
        <v>336</v>
      </c>
      <c r="I184" s="343" t="s">
        <v>99</v>
      </c>
      <c r="J184" s="351">
        <v>0.2</v>
      </c>
    </row>
    <row r="185" s="331" customFormat="1" ht="36.75" customHeight="1" spans="1:10">
      <c r="A185" s="341">
        <v>183</v>
      </c>
      <c r="B185" s="349" t="s">
        <v>332</v>
      </c>
      <c r="C185" s="349" t="s">
        <v>94</v>
      </c>
      <c r="D185" s="349" t="s">
        <v>337</v>
      </c>
      <c r="E185" s="349" t="s">
        <v>14</v>
      </c>
      <c r="F185" s="342" t="s">
        <v>338</v>
      </c>
      <c r="G185" s="343" t="s">
        <v>339</v>
      </c>
      <c r="H185" s="343" t="s">
        <v>340</v>
      </c>
      <c r="I185" s="343" t="s">
        <v>18</v>
      </c>
      <c r="J185" s="351">
        <v>0.3</v>
      </c>
    </row>
    <row r="186" s="331" customFormat="1" ht="36.75" customHeight="1" spans="1:10">
      <c r="A186" s="341">
        <v>184</v>
      </c>
      <c r="B186" s="349" t="s">
        <v>332</v>
      </c>
      <c r="C186" s="349" t="s">
        <v>94</v>
      </c>
      <c r="D186" s="349" t="s">
        <v>337</v>
      </c>
      <c r="E186" s="349" t="s">
        <v>14</v>
      </c>
      <c r="F186" s="342" t="s">
        <v>341</v>
      </c>
      <c r="G186" s="343" t="s">
        <v>342</v>
      </c>
      <c r="H186" s="343" t="s">
        <v>343</v>
      </c>
      <c r="I186" s="343" t="s">
        <v>18</v>
      </c>
      <c r="J186" s="351">
        <v>0.2</v>
      </c>
    </row>
    <row r="187" s="331" customFormat="1" ht="36.75" customHeight="1" spans="1:10">
      <c r="A187" s="341">
        <v>185</v>
      </c>
      <c r="B187" s="349" t="s">
        <v>332</v>
      </c>
      <c r="C187" s="349" t="s">
        <v>94</v>
      </c>
      <c r="D187" s="349" t="s">
        <v>344</v>
      </c>
      <c r="E187" s="349" t="s">
        <v>14</v>
      </c>
      <c r="F187" s="342" t="s">
        <v>345</v>
      </c>
      <c r="G187" s="343" t="s">
        <v>339</v>
      </c>
      <c r="H187" s="343" t="s">
        <v>346</v>
      </c>
      <c r="I187" s="343" t="s">
        <v>131</v>
      </c>
      <c r="J187" s="351">
        <v>0.3</v>
      </c>
    </row>
    <row r="188" s="331" customFormat="1" ht="36.75" customHeight="1" spans="1:10">
      <c r="A188" s="341">
        <v>186</v>
      </c>
      <c r="B188" s="349" t="s">
        <v>332</v>
      </c>
      <c r="C188" s="349" t="s">
        <v>94</v>
      </c>
      <c r="D188" s="349" t="s">
        <v>344</v>
      </c>
      <c r="E188" s="349" t="s">
        <v>14</v>
      </c>
      <c r="F188" s="342" t="s">
        <v>347</v>
      </c>
      <c r="G188" s="343" t="s">
        <v>342</v>
      </c>
      <c r="H188" s="343" t="s">
        <v>348</v>
      </c>
      <c r="I188" s="343" t="s">
        <v>99</v>
      </c>
      <c r="J188" s="351">
        <v>0.2</v>
      </c>
    </row>
    <row r="189" s="332" customFormat="1" ht="36.75" customHeight="1" spans="1:10">
      <c r="A189" s="341">
        <v>187</v>
      </c>
      <c r="B189" s="341" t="s">
        <v>271</v>
      </c>
      <c r="C189" s="343" t="s">
        <v>94</v>
      </c>
      <c r="D189" s="343" t="s">
        <v>189</v>
      </c>
      <c r="E189" s="343" t="s">
        <v>14</v>
      </c>
      <c r="F189" s="343" t="s">
        <v>349</v>
      </c>
      <c r="G189" s="341" t="s">
        <v>97</v>
      </c>
      <c r="H189" s="350" t="s">
        <v>350</v>
      </c>
      <c r="I189" s="341" t="s">
        <v>18</v>
      </c>
      <c r="J189" s="346">
        <v>0.3</v>
      </c>
    </row>
    <row r="190" s="332" customFormat="1" ht="36.75" customHeight="1" spans="1:10">
      <c r="A190" s="341">
        <v>188</v>
      </c>
      <c r="B190" s="341" t="s">
        <v>271</v>
      </c>
      <c r="C190" s="343" t="s">
        <v>94</v>
      </c>
      <c r="D190" s="343" t="s">
        <v>189</v>
      </c>
      <c r="E190" s="343" t="s">
        <v>14</v>
      </c>
      <c r="F190" s="343" t="s">
        <v>351</v>
      </c>
      <c r="G190" s="341" t="s">
        <v>101</v>
      </c>
      <c r="H190" s="350" t="s">
        <v>194</v>
      </c>
      <c r="I190" s="341" t="s">
        <v>18</v>
      </c>
      <c r="J190" s="346">
        <v>0.2</v>
      </c>
    </row>
    <row r="191" s="332" customFormat="1" ht="36.75" customHeight="1" spans="1:10">
      <c r="A191" s="341">
        <v>189</v>
      </c>
      <c r="B191" s="341" t="s">
        <v>271</v>
      </c>
      <c r="C191" s="343" t="s">
        <v>94</v>
      </c>
      <c r="D191" s="343" t="s">
        <v>189</v>
      </c>
      <c r="E191" s="343" t="s">
        <v>14</v>
      </c>
      <c r="F191" s="343" t="s">
        <v>352</v>
      </c>
      <c r="G191" s="341" t="s">
        <v>122</v>
      </c>
      <c r="H191" s="350" t="s">
        <v>353</v>
      </c>
      <c r="I191" s="341" t="s">
        <v>18</v>
      </c>
      <c r="J191" s="346">
        <v>0.2</v>
      </c>
    </row>
    <row r="192" s="332" customFormat="1" ht="36.75" customHeight="1" spans="1:10">
      <c r="A192" s="341">
        <v>190</v>
      </c>
      <c r="B192" s="341" t="s">
        <v>271</v>
      </c>
      <c r="C192" s="343" t="s">
        <v>94</v>
      </c>
      <c r="D192" s="343" t="s">
        <v>189</v>
      </c>
      <c r="E192" s="343" t="s">
        <v>14</v>
      </c>
      <c r="F192" s="343" t="s">
        <v>354</v>
      </c>
      <c r="G192" s="341" t="s">
        <v>124</v>
      </c>
      <c r="H192" s="350" t="s">
        <v>355</v>
      </c>
      <c r="I192" s="341" t="s">
        <v>18</v>
      </c>
      <c r="J192" s="346">
        <v>0.1</v>
      </c>
    </row>
    <row r="193" s="332" customFormat="1" ht="36.75" customHeight="1" spans="1:10">
      <c r="A193" s="341">
        <v>191</v>
      </c>
      <c r="B193" s="341" t="s">
        <v>271</v>
      </c>
      <c r="C193" s="343" t="s">
        <v>94</v>
      </c>
      <c r="D193" s="343" t="s">
        <v>189</v>
      </c>
      <c r="E193" s="343" t="s">
        <v>14</v>
      </c>
      <c r="F193" s="343" t="s">
        <v>356</v>
      </c>
      <c r="G193" s="341" t="s">
        <v>126</v>
      </c>
      <c r="H193" s="350" t="s">
        <v>355</v>
      </c>
      <c r="I193" s="341" t="s">
        <v>18</v>
      </c>
      <c r="J193" s="346">
        <v>0.1</v>
      </c>
    </row>
    <row r="194" s="332" customFormat="1" ht="36.75" customHeight="1" spans="1:10">
      <c r="A194" s="341">
        <v>192</v>
      </c>
      <c r="B194" s="341" t="s">
        <v>271</v>
      </c>
      <c r="C194" s="343" t="s">
        <v>94</v>
      </c>
      <c r="D194" s="343" t="s">
        <v>189</v>
      </c>
      <c r="E194" s="343" t="s">
        <v>14</v>
      </c>
      <c r="F194" s="343" t="s">
        <v>357</v>
      </c>
      <c r="G194" s="341" t="s">
        <v>129</v>
      </c>
      <c r="H194" s="350" t="s">
        <v>358</v>
      </c>
      <c r="I194" s="341" t="s">
        <v>18</v>
      </c>
      <c r="J194" s="346">
        <v>0.1</v>
      </c>
    </row>
    <row r="195" s="332" customFormat="1" ht="36.75" customHeight="1" spans="1:10">
      <c r="A195" s="341">
        <v>193</v>
      </c>
      <c r="B195" s="341" t="s">
        <v>271</v>
      </c>
      <c r="C195" s="343" t="s">
        <v>94</v>
      </c>
      <c r="D195" s="343" t="s">
        <v>359</v>
      </c>
      <c r="E195" s="343" t="s">
        <v>14</v>
      </c>
      <c r="F195" s="343" t="s">
        <v>360</v>
      </c>
      <c r="G195" s="341" t="s">
        <v>97</v>
      </c>
      <c r="H195" s="350" t="s">
        <v>361</v>
      </c>
      <c r="I195" s="343" t="s">
        <v>50</v>
      </c>
      <c r="J195" s="346">
        <v>0.3</v>
      </c>
    </row>
    <row r="196" s="332" customFormat="1" ht="36.75" customHeight="1" spans="1:10">
      <c r="A196" s="341">
        <v>194</v>
      </c>
      <c r="B196" s="341" t="s">
        <v>271</v>
      </c>
      <c r="C196" s="343" t="s">
        <v>94</v>
      </c>
      <c r="D196" s="343" t="s">
        <v>359</v>
      </c>
      <c r="E196" s="343" t="s">
        <v>14</v>
      </c>
      <c r="F196" s="343" t="s">
        <v>362</v>
      </c>
      <c r="G196" s="341" t="s">
        <v>101</v>
      </c>
      <c r="H196" s="350" t="s">
        <v>363</v>
      </c>
      <c r="I196" s="343" t="s">
        <v>50</v>
      </c>
      <c r="J196" s="346">
        <v>0.2</v>
      </c>
    </row>
    <row r="197" s="332" customFormat="1" ht="36.75" customHeight="1" spans="1:10">
      <c r="A197" s="341">
        <v>195</v>
      </c>
      <c r="B197" s="341" t="s">
        <v>271</v>
      </c>
      <c r="C197" s="343" t="s">
        <v>94</v>
      </c>
      <c r="D197" s="343" t="s">
        <v>359</v>
      </c>
      <c r="E197" s="343" t="s">
        <v>14</v>
      </c>
      <c r="F197" s="343" t="s">
        <v>364</v>
      </c>
      <c r="G197" s="341" t="s">
        <v>122</v>
      </c>
      <c r="H197" s="350" t="s">
        <v>365</v>
      </c>
      <c r="I197" s="343" t="s">
        <v>131</v>
      </c>
      <c r="J197" s="346">
        <v>0.2</v>
      </c>
    </row>
    <row r="198" s="332" customFormat="1" ht="36.75" customHeight="1" spans="1:10">
      <c r="A198" s="341">
        <v>196</v>
      </c>
      <c r="B198" s="341" t="s">
        <v>271</v>
      </c>
      <c r="C198" s="343" t="s">
        <v>94</v>
      </c>
      <c r="D198" s="343" t="s">
        <v>359</v>
      </c>
      <c r="E198" s="343" t="s">
        <v>14</v>
      </c>
      <c r="F198" s="343" t="s">
        <v>366</v>
      </c>
      <c r="G198" s="341" t="s">
        <v>124</v>
      </c>
      <c r="H198" s="350" t="s">
        <v>367</v>
      </c>
      <c r="I198" s="343" t="s">
        <v>131</v>
      </c>
      <c r="J198" s="346">
        <v>0.1</v>
      </c>
    </row>
    <row r="199" s="332" customFormat="1" ht="36.75" customHeight="1" spans="1:10">
      <c r="A199" s="341">
        <v>197</v>
      </c>
      <c r="B199" s="341" t="s">
        <v>271</v>
      </c>
      <c r="C199" s="343" t="s">
        <v>94</v>
      </c>
      <c r="D199" s="343" t="s">
        <v>359</v>
      </c>
      <c r="E199" s="343" t="s">
        <v>14</v>
      </c>
      <c r="F199" s="343" t="s">
        <v>368</v>
      </c>
      <c r="G199" s="341" t="s">
        <v>126</v>
      </c>
      <c r="H199" s="350" t="s">
        <v>369</v>
      </c>
      <c r="I199" s="343" t="s">
        <v>18</v>
      </c>
      <c r="J199" s="346">
        <v>0.1</v>
      </c>
    </row>
    <row r="200" s="332" customFormat="1" ht="36.75" customHeight="1" spans="1:10">
      <c r="A200" s="341">
        <v>198</v>
      </c>
      <c r="B200" s="341" t="s">
        <v>271</v>
      </c>
      <c r="C200" s="343" t="s">
        <v>94</v>
      </c>
      <c r="D200" s="343" t="s">
        <v>359</v>
      </c>
      <c r="E200" s="343" t="s">
        <v>14</v>
      </c>
      <c r="F200" s="343" t="s">
        <v>370</v>
      </c>
      <c r="G200" s="341" t="s">
        <v>129</v>
      </c>
      <c r="H200" s="350" t="s">
        <v>371</v>
      </c>
      <c r="I200" s="343" t="s">
        <v>25</v>
      </c>
      <c r="J200" s="346">
        <v>0.1</v>
      </c>
    </row>
    <row r="201" s="332" customFormat="1" ht="36.75" customHeight="1" spans="1:10">
      <c r="A201" s="341">
        <v>199</v>
      </c>
      <c r="B201" s="341" t="s">
        <v>372</v>
      </c>
      <c r="C201" s="343" t="s">
        <v>94</v>
      </c>
      <c r="D201" s="343" t="s">
        <v>373</v>
      </c>
      <c r="E201" s="343" t="s">
        <v>73</v>
      </c>
      <c r="F201" s="343" t="s">
        <v>374</v>
      </c>
      <c r="G201" s="341" t="s">
        <v>97</v>
      </c>
      <c r="H201" s="344" t="s">
        <v>375</v>
      </c>
      <c r="I201" s="341" t="s">
        <v>18</v>
      </c>
      <c r="J201" s="346">
        <v>0.1</v>
      </c>
    </row>
    <row r="202" s="332" customFormat="1" ht="36.75" customHeight="1" spans="1:10">
      <c r="A202" s="341">
        <v>200</v>
      </c>
      <c r="B202" s="341" t="s">
        <v>372</v>
      </c>
      <c r="C202" s="343" t="s">
        <v>94</v>
      </c>
      <c r="D202" s="343" t="s">
        <v>373</v>
      </c>
      <c r="E202" s="343" t="s">
        <v>73</v>
      </c>
      <c r="F202" s="343" t="s">
        <v>376</v>
      </c>
      <c r="G202" s="341" t="s">
        <v>97</v>
      </c>
      <c r="H202" s="344" t="s">
        <v>375</v>
      </c>
      <c r="I202" s="341" t="s">
        <v>18</v>
      </c>
      <c r="J202" s="346">
        <v>0.1</v>
      </c>
    </row>
    <row r="203" s="332" customFormat="1" ht="36.75" customHeight="1" spans="1:10">
      <c r="A203" s="341">
        <v>201</v>
      </c>
      <c r="B203" s="341" t="s">
        <v>372</v>
      </c>
      <c r="C203" s="343" t="s">
        <v>94</v>
      </c>
      <c r="D203" s="343" t="s">
        <v>373</v>
      </c>
      <c r="E203" s="343" t="s">
        <v>73</v>
      </c>
      <c r="F203" s="343" t="s">
        <v>377</v>
      </c>
      <c r="G203" s="341" t="s">
        <v>97</v>
      </c>
      <c r="H203" s="344" t="s">
        <v>375</v>
      </c>
      <c r="I203" s="341" t="s">
        <v>18</v>
      </c>
      <c r="J203" s="346">
        <v>0.1</v>
      </c>
    </row>
    <row r="204" s="332" customFormat="1" ht="36.75" customHeight="1" spans="1:10">
      <c r="A204" s="341">
        <v>202</v>
      </c>
      <c r="B204" s="341" t="s">
        <v>372</v>
      </c>
      <c r="C204" s="343" t="s">
        <v>94</v>
      </c>
      <c r="D204" s="343" t="s">
        <v>373</v>
      </c>
      <c r="E204" s="343" t="s">
        <v>73</v>
      </c>
      <c r="F204" s="343" t="s">
        <v>378</v>
      </c>
      <c r="G204" s="341" t="s">
        <v>101</v>
      </c>
      <c r="H204" s="344" t="s">
        <v>379</v>
      </c>
      <c r="I204" s="341" t="s">
        <v>18</v>
      </c>
      <c r="J204" s="353">
        <v>0.0666</v>
      </c>
    </row>
    <row r="205" s="332" customFormat="1" ht="36.75" customHeight="1" spans="1:10">
      <c r="A205" s="341">
        <v>203</v>
      </c>
      <c r="B205" s="341" t="s">
        <v>372</v>
      </c>
      <c r="C205" s="343" t="s">
        <v>94</v>
      </c>
      <c r="D205" s="343" t="s">
        <v>373</v>
      </c>
      <c r="E205" s="343" t="s">
        <v>73</v>
      </c>
      <c r="F205" s="343" t="s">
        <v>380</v>
      </c>
      <c r="G205" s="341" t="s">
        <v>101</v>
      </c>
      <c r="H205" s="344" t="s">
        <v>379</v>
      </c>
      <c r="I205" s="341" t="s">
        <v>18</v>
      </c>
      <c r="J205" s="353">
        <v>0.0666</v>
      </c>
    </row>
    <row r="206" s="332" customFormat="1" ht="36.75" customHeight="1" spans="1:10">
      <c r="A206" s="341">
        <v>204</v>
      </c>
      <c r="B206" s="341" t="s">
        <v>372</v>
      </c>
      <c r="C206" s="343" t="s">
        <v>94</v>
      </c>
      <c r="D206" s="343" t="s">
        <v>373</v>
      </c>
      <c r="E206" s="343" t="s">
        <v>73</v>
      </c>
      <c r="F206" s="343" t="s">
        <v>381</v>
      </c>
      <c r="G206" s="341" t="s">
        <v>101</v>
      </c>
      <c r="H206" s="344" t="s">
        <v>379</v>
      </c>
      <c r="I206" s="341" t="s">
        <v>18</v>
      </c>
      <c r="J206" s="353">
        <v>0.0666</v>
      </c>
    </row>
    <row r="207" s="332" customFormat="1" ht="36.75" customHeight="1" spans="1:10">
      <c r="A207" s="341">
        <v>205</v>
      </c>
      <c r="B207" s="341" t="s">
        <v>372</v>
      </c>
      <c r="C207" s="343" t="s">
        <v>94</v>
      </c>
      <c r="D207" s="343" t="s">
        <v>373</v>
      </c>
      <c r="E207" s="343" t="s">
        <v>73</v>
      </c>
      <c r="F207" s="343" t="s">
        <v>382</v>
      </c>
      <c r="G207" s="341" t="s">
        <v>122</v>
      </c>
      <c r="H207" s="344" t="s">
        <v>379</v>
      </c>
      <c r="I207" s="341" t="s">
        <v>18</v>
      </c>
      <c r="J207" s="353">
        <v>0.0666</v>
      </c>
    </row>
    <row r="208" s="332" customFormat="1" ht="36.75" customHeight="1" spans="1:10">
      <c r="A208" s="341">
        <v>206</v>
      </c>
      <c r="B208" s="341" t="s">
        <v>372</v>
      </c>
      <c r="C208" s="343" t="s">
        <v>94</v>
      </c>
      <c r="D208" s="343" t="s">
        <v>373</v>
      </c>
      <c r="E208" s="343" t="s">
        <v>73</v>
      </c>
      <c r="F208" s="343" t="s">
        <v>383</v>
      </c>
      <c r="G208" s="341" t="s">
        <v>122</v>
      </c>
      <c r="H208" s="344" t="s">
        <v>379</v>
      </c>
      <c r="I208" s="341" t="s">
        <v>18</v>
      </c>
      <c r="J208" s="353">
        <v>0.0666</v>
      </c>
    </row>
    <row r="209" s="332" customFormat="1" ht="36.75" customHeight="1" spans="1:10">
      <c r="A209" s="341">
        <v>207</v>
      </c>
      <c r="B209" s="341" t="s">
        <v>372</v>
      </c>
      <c r="C209" s="343" t="s">
        <v>94</v>
      </c>
      <c r="D209" s="343" t="s">
        <v>373</v>
      </c>
      <c r="E209" s="343" t="s">
        <v>73</v>
      </c>
      <c r="F209" s="343" t="s">
        <v>384</v>
      </c>
      <c r="G209" s="341" t="s">
        <v>122</v>
      </c>
      <c r="H209" s="344" t="s">
        <v>379</v>
      </c>
      <c r="I209" s="341" t="s">
        <v>18</v>
      </c>
      <c r="J209" s="353">
        <v>0.0666</v>
      </c>
    </row>
    <row r="210" s="332" customFormat="1" ht="36.75" customHeight="1" spans="1:10">
      <c r="A210" s="341">
        <v>208</v>
      </c>
      <c r="B210" s="341" t="s">
        <v>372</v>
      </c>
      <c r="C210" s="343" t="s">
        <v>94</v>
      </c>
      <c r="D210" s="343" t="s">
        <v>373</v>
      </c>
      <c r="E210" s="343" t="s">
        <v>73</v>
      </c>
      <c r="F210" s="343" t="s">
        <v>385</v>
      </c>
      <c r="G210" s="341" t="s">
        <v>124</v>
      </c>
      <c r="H210" s="344" t="s">
        <v>386</v>
      </c>
      <c r="I210" s="341" t="s">
        <v>18</v>
      </c>
      <c r="J210" s="353">
        <v>0.0333</v>
      </c>
    </row>
    <row r="211" s="332" customFormat="1" ht="36.75" customHeight="1" spans="1:10">
      <c r="A211" s="341">
        <v>209</v>
      </c>
      <c r="B211" s="341" t="s">
        <v>372</v>
      </c>
      <c r="C211" s="343" t="s">
        <v>94</v>
      </c>
      <c r="D211" s="343" t="s">
        <v>373</v>
      </c>
      <c r="E211" s="343" t="s">
        <v>73</v>
      </c>
      <c r="F211" s="343" t="s">
        <v>387</v>
      </c>
      <c r="G211" s="341" t="s">
        <v>124</v>
      </c>
      <c r="H211" s="344" t="s">
        <v>386</v>
      </c>
      <c r="I211" s="341" t="s">
        <v>18</v>
      </c>
      <c r="J211" s="353">
        <v>0.0333</v>
      </c>
    </row>
    <row r="212" s="332" customFormat="1" ht="36.75" customHeight="1" spans="1:10">
      <c r="A212" s="341">
        <v>210</v>
      </c>
      <c r="B212" s="341" t="s">
        <v>372</v>
      </c>
      <c r="C212" s="343" t="s">
        <v>94</v>
      </c>
      <c r="D212" s="343" t="s">
        <v>373</v>
      </c>
      <c r="E212" s="343" t="s">
        <v>73</v>
      </c>
      <c r="F212" s="343" t="s">
        <v>388</v>
      </c>
      <c r="G212" s="341" t="s">
        <v>124</v>
      </c>
      <c r="H212" s="344" t="s">
        <v>386</v>
      </c>
      <c r="I212" s="341" t="s">
        <v>18</v>
      </c>
      <c r="J212" s="353">
        <v>0.0333</v>
      </c>
    </row>
    <row r="213" s="332" customFormat="1" ht="36.75" customHeight="1" spans="1:10">
      <c r="A213" s="341">
        <v>211</v>
      </c>
      <c r="B213" s="341" t="s">
        <v>372</v>
      </c>
      <c r="C213" s="343" t="s">
        <v>94</v>
      </c>
      <c r="D213" s="343" t="s">
        <v>373</v>
      </c>
      <c r="E213" s="343" t="s">
        <v>73</v>
      </c>
      <c r="F213" s="343" t="s">
        <v>389</v>
      </c>
      <c r="G213" s="341" t="s">
        <v>126</v>
      </c>
      <c r="H213" s="344" t="s">
        <v>379</v>
      </c>
      <c r="I213" s="341" t="s">
        <v>18</v>
      </c>
      <c r="J213" s="353">
        <v>0.0333</v>
      </c>
    </row>
    <row r="214" s="332" customFormat="1" ht="36.75" customHeight="1" spans="1:10">
      <c r="A214" s="341">
        <v>212</v>
      </c>
      <c r="B214" s="341" t="s">
        <v>372</v>
      </c>
      <c r="C214" s="343" t="s">
        <v>94</v>
      </c>
      <c r="D214" s="343" t="s">
        <v>373</v>
      </c>
      <c r="E214" s="343" t="s">
        <v>73</v>
      </c>
      <c r="F214" s="343" t="s">
        <v>390</v>
      </c>
      <c r="G214" s="341" t="s">
        <v>126</v>
      </c>
      <c r="H214" s="344" t="s">
        <v>379</v>
      </c>
      <c r="I214" s="341" t="s">
        <v>18</v>
      </c>
      <c r="J214" s="353">
        <v>0.0333</v>
      </c>
    </row>
    <row r="215" s="332" customFormat="1" ht="36.75" customHeight="1" spans="1:10">
      <c r="A215" s="341">
        <v>213</v>
      </c>
      <c r="B215" s="341" t="s">
        <v>372</v>
      </c>
      <c r="C215" s="343" t="s">
        <v>94</v>
      </c>
      <c r="D215" s="343" t="s">
        <v>373</v>
      </c>
      <c r="E215" s="343" t="s">
        <v>73</v>
      </c>
      <c r="F215" s="343" t="s">
        <v>391</v>
      </c>
      <c r="G215" s="341" t="s">
        <v>126</v>
      </c>
      <c r="H215" s="344" t="s">
        <v>379</v>
      </c>
      <c r="I215" s="341" t="s">
        <v>18</v>
      </c>
      <c r="J215" s="353">
        <v>0.0333</v>
      </c>
    </row>
    <row r="216" s="332" customFormat="1" ht="36.75" customHeight="1" spans="1:10">
      <c r="A216" s="341">
        <v>214</v>
      </c>
      <c r="B216" s="341" t="s">
        <v>372</v>
      </c>
      <c r="C216" s="343" t="s">
        <v>94</v>
      </c>
      <c r="D216" s="343" t="s">
        <v>373</v>
      </c>
      <c r="E216" s="343" t="s">
        <v>73</v>
      </c>
      <c r="F216" s="343" t="s">
        <v>392</v>
      </c>
      <c r="G216" s="341" t="s">
        <v>129</v>
      </c>
      <c r="H216" s="344" t="s">
        <v>375</v>
      </c>
      <c r="I216" s="341" t="s">
        <v>18</v>
      </c>
      <c r="J216" s="353">
        <v>0.0333</v>
      </c>
    </row>
    <row r="217" s="332" customFormat="1" ht="36.75" customHeight="1" spans="1:10">
      <c r="A217" s="341">
        <v>215</v>
      </c>
      <c r="B217" s="341" t="s">
        <v>372</v>
      </c>
      <c r="C217" s="343" t="s">
        <v>94</v>
      </c>
      <c r="D217" s="343" t="s">
        <v>373</v>
      </c>
      <c r="E217" s="343" t="s">
        <v>73</v>
      </c>
      <c r="F217" s="343" t="s">
        <v>393</v>
      </c>
      <c r="G217" s="341" t="s">
        <v>129</v>
      </c>
      <c r="H217" s="344" t="s">
        <v>375</v>
      </c>
      <c r="I217" s="341" t="s">
        <v>18</v>
      </c>
      <c r="J217" s="353">
        <v>0.0333</v>
      </c>
    </row>
    <row r="218" s="332" customFormat="1" ht="36.75" customHeight="1" spans="1:10">
      <c r="A218" s="341">
        <v>216</v>
      </c>
      <c r="B218" s="341" t="s">
        <v>372</v>
      </c>
      <c r="C218" s="343" t="s">
        <v>94</v>
      </c>
      <c r="D218" s="343" t="s">
        <v>373</v>
      </c>
      <c r="E218" s="343" t="s">
        <v>73</v>
      </c>
      <c r="F218" s="343" t="s">
        <v>394</v>
      </c>
      <c r="G218" s="341" t="s">
        <v>129</v>
      </c>
      <c r="H218" s="344" t="s">
        <v>375</v>
      </c>
      <c r="I218" s="341" t="s">
        <v>18</v>
      </c>
      <c r="J218" s="353">
        <v>0.0333</v>
      </c>
    </row>
    <row r="219" s="332" customFormat="1" ht="36.75" customHeight="1" spans="1:10">
      <c r="A219" s="341">
        <v>217</v>
      </c>
      <c r="B219" s="341" t="s">
        <v>395</v>
      </c>
      <c r="C219" s="343" t="s">
        <v>94</v>
      </c>
      <c r="D219" s="343" t="s">
        <v>229</v>
      </c>
      <c r="E219" s="343" t="s">
        <v>14</v>
      </c>
      <c r="F219" s="343" t="s">
        <v>396</v>
      </c>
      <c r="G219" s="341" t="s">
        <v>97</v>
      </c>
      <c r="H219" s="350" t="s">
        <v>397</v>
      </c>
      <c r="I219" s="343" t="s">
        <v>25</v>
      </c>
      <c r="J219" s="346">
        <v>0.3</v>
      </c>
    </row>
    <row r="220" s="332" customFormat="1" ht="36.75" customHeight="1" spans="1:10">
      <c r="A220" s="341">
        <v>218</v>
      </c>
      <c r="B220" s="341" t="s">
        <v>395</v>
      </c>
      <c r="C220" s="343" t="s">
        <v>94</v>
      </c>
      <c r="D220" s="343" t="s">
        <v>229</v>
      </c>
      <c r="E220" s="343" t="s">
        <v>14</v>
      </c>
      <c r="F220" s="343" t="s">
        <v>398</v>
      </c>
      <c r="G220" s="341" t="s">
        <v>101</v>
      </c>
      <c r="H220" s="350" t="s">
        <v>399</v>
      </c>
      <c r="I220" s="343" t="s">
        <v>18</v>
      </c>
      <c r="J220" s="346">
        <v>0.2</v>
      </c>
    </row>
    <row r="221" s="332" customFormat="1" ht="36.75" customHeight="1" spans="1:10">
      <c r="A221" s="341">
        <v>219</v>
      </c>
      <c r="B221" s="341" t="s">
        <v>395</v>
      </c>
      <c r="C221" s="343" t="s">
        <v>94</v>
      </c>
      <c r="D221" s="343" t="s">
        <v>229</v>
      </c>
      <c r="E221" s="343" t="s">
        <v>14</v>
      </c>
      <c r="F221" s="343" t="s">
        <v>400</v>
      </c>
      <c r="G221" s="341" t="s">
        <v>105</v>
      </c>
      <c r="H221" s="352" t="s">
        <v>401</v>
      </c>
      <c r="I221" s="343" t="s">
        <v>18</v>
      </c>
      <c r="J221" s="346">
        <v>0.2</v>
      </c>
    </row>
    <row r="222" s="332" customFormat="1" ht="36.75" customHeight="1" spans="1:10">
      <c r="A222" s="341">
        <v>220</v>
      </c>
      <c r="B222" s="341" t="s">
        <v>402</v>
      </c>
      <c r="C222" s="343" t="s">
        <v>94</v>
      </c>
      <c r="D222" s="343" t="s">
        <v>403</v>
      </c>
      <c r="E222" s="343" t="s">
        <v>73</v>
      </c>
      <c r="F222" s="343" t="s">
        <v>404</v>
      </c>
      <c r="G222" s="341" t="s">
        <v>101</v>
      </c>
      <c r="H222" s="344" t="s">
        <v>405</v>
      </c>
      <c r="I222" s="343" t="s">
        <v>99</v>
      </c>
      <c r="J222" s="346">
        <v>0.0285</v>
      </c>
    </row>
    <row r="223" s="332" customFormat="1" ht="36.75" customHeight="1" spans="1:10">
      <c r="A223" s="341">
        <v>221</v>
      </c>
      <c r="B223" s="341" t="s">
        <v>402</v>
      </c>
      <c r="C223" s="343" t="s">
        <v>94</v>
      </c>
      <c r="D223" s="343" t="s">
        <v>403</v>
      </c>
      <c r="E223" s="343" t="s">
        <v>73</v>
      </c>
      <c r="F223" s="343" t="s">
        <v>406</v>
      </c>
      <c r="G223" s="341" t="s">
        <v>101</v>
      </c>
      <c r="H223" s="344" t="s">
        <v>405</v>
      </c>
      <c r="I223" s="343" t="s">
        <v>99</v>
      </c>
      <c r="J223" s="346">
        <v>0.0285</v>
      </c>
    </row>
    <row r="224" s="332" customFormat="1" ht="36.75" customHeight="1" spans="1:10">
      <c r="A224" s="341">
        <v>222</v>
      </c>
      <c r="B224" s="341" t="s">
        <v>402</v>
      </c>
      <c r="C224" s="343" t="s">
        <v>94</v>
      </c>
      <c r="D224" s="343" t="s">
        <v>407</v>
      </c>
      <c r="E224" s="343" t="s">
        <v>14</v>
      </c>
      <c r="F224" s="343" t="s">
        <v>408</v>
      </c>
      <c r="G224" s="341" t="s">
        <v>97</v>
      </c>
      <c r="H224" s="350" t="s">
        <v>409</v>
      </c>
      <c r="I224" s="343" t="s">
        <v>18</v>
      </c>
      <c r="J224" s="346">
        <v>0.3</v>
      </c>
    </row>
    <row r="225" s="332" customFormat="1" ht="36.75" customHeight="1" spans="1:10">
      <c r="A225" s="341">
        <v>223</v>
      </c>
      <c r="B225" s="341" t="s">
        <v>402</v>
      </c>
      <c r="C225" s="343" t="s">
        <v>94</v>
      </c>
      <c r="D225" s="343" t="s">
        <v>407</v>
      </c>
      <c r="E225" s="343" t="s">
        <v>14</v>
      </c>
      <c r="F225" s="343" t="s">
        <v>410</v>
      </c>
      <c r="G225" s="341" t="s">
        <v>101</v>
      </c>
      <c r="H225" s="350" t="s">
        <v>411</v>
      </c>
      <c r="I225" s="343" t="s">
        <v>103</v>
      </c>
      <c r="J225" s="346">
        <v>0.2</v>
      </c>
    </row>
    <row r="226" s="332" customFormat="1" ht="36.75" customHeight="1" spans="1:10">
      <c r="A226" s="341">
        <v>224</v>
      </c>
      <c r="B226" s="341" t="s">
        <v>402</v>
      </c>
      <c r="C226" s="343" t="s">
        <v>94</v>
      </c>
      <c r="D226" s="343" t="s">
        <v>407</v>
      </c>
      <c r="E226" s="343" t="s">
        <v>14</v>
      </c>
      <c r="F226" s="343" t="s">
        <v>412</v>
      </c>
      <c r="G226" s="341" t="s">
        <v>105</v>
      </c>
      <c r="H226" s="350" t="s">
        <v>413</v>
      </c>
      <c r="I226" s="343" t="s">
        <v>103</v>
      </c>
      <c r="J226" s="346">
        <v>0.2</v>
      </c>
    </row>
    <row r="227" s="332" customFormat="1" ht="36.75" customHeight="1" spans="1:10">
      <c r="A227" s="341">
        <v>225</v>
      </c>
      <c r="B227" s="341" t="s">
        <v>414</v>
      </c>
      <c r="C227" s="343" t="s">
        <v>94</v>
      </c>
      <c r="D227" s="343" t="s">
        <v>415</v>
      </c>
      <c r="E227" s="343" t="s">
        <v>14</v>
      </c>
      <c r="F227" s="343" t="s">
        <v>416</v>
      </c>
      <c r="G227" s="341" t="s">
        <v>339</v>
      </c>
      <c r="H227" s="341" t="s">
        <v>417</v>
      </c>
      <c r="I227" s="341" t="s">
        <v>131</v>
      </c>
      <c r="J227" s="346">
        <v>0.3</v>
      </c>
    </row>
    <row r="228" s="332" customFormat="1" ht="36.75" customHeight="1" spans="1:10">
      <c r="A228" s="341">
        <v>226</v>
      </c>
      <c r="B228" s="341" t="s">
        <v>414</v>
      </c>
      <c r="C228" s="343" t="s">
        <v>94</v>
      </c>
      <c r="D228" s="343" t="s">
        <v>415</v>
      </c>
      <c r="E228" s="343" t="s">
        <v>14</v>
      </c>
      <c r="F228" s="343" t="s">
        <v>418</v>
      </c>
      <c r="G228" s="341" t="s">
        <v>342</v>
      </c>
      <c r="H228" s="341" t="s">
        <v>419</v>
      </c>
      <c r="I228" s="341" t="s">
        <v>131</v>
      </c>
      <c r="J228" s="346">
        <v>0.2</v>
      </c>
    </row>
    <row r="229" s="332" customFormat="1" ht="36.75" customHeight="1" spans="1:10">
      <c r="A229" s="341">
        <v>227</v>
      </c>
      <c r="B229" s="341" t="s">
        <v>414</v>
      </c>
      <c r="C229" s="343" t="s">
        <v>94</v>
      </c>
      <c r="D229" s="343" t="s">
        <v>415</v>
      </c>
      <c r="E229" s="343" t="s">
        <v>14</v>
      </c>
      <c r="F229" s="343" t="s">
        <v>420</v>
      </c>
      <c r="G229" s="341" t="s">
        <v>335</v>
      </c>
      <c r="H229" s="341" t="s">
        <v>421</v>
      </c>
      <c r="I229" s="341" t="s">
        <v>103</v>
      </c>
      <c r="J229" s="346">
        <v>0.2</v>
      </c>
    </row>
    <row r="230" s="332" customFormat="1" ht="36.75" customHeight="1" spans="1:10">
      <c r="A230" s="341">
        <v>228</v>
      </c>
      <c r="B230" s="341" t="s">
        <v>414</v>
      </c>
      <c r="C230" s="343" t="s">
        <v>94</v>
      </c>
      <c r="D230" s="343" t="s">
        <v>422</v>
      </c>
      <c r="E230" s="343" t="s">
        <v>14</v>
      </c>
      <c r="F230" s="343" t="s">
        <v>423</v>
      </c>
      <c r="G230" s="341" t="s">
        <v>339</v>
      </c>
      <c r="H230" s="341" t="s">
        <v>424</v>
      </c>
      <c r="I230" s="341" t="s">
        <v>25</v>
      </c>
      <c r="J230" s="346">
        <v>0.3</v>
      </c>
    </row>
    <row r="231" s="332" customFormat="1" ht="36.75" customHeight="1" spans="1:10">
      <c r="A231" s="341">
        <v>229</v>
      </c>
      <c r="B231" s="341" t="s">
        <v>414</v>
      </c>
      <c r="C231" s="343" t="s">
        <v>94</v>
      </c>
      <c r="D231" s="343" t="s">
        <v>422</v>
      </c>
      <c r="E231" s="343" t="s">
        <v>14</v>
      </c>
      <c r="F231" s="343" t="s">
        <v>425</v>
      </c>
      <c r="G231" s="341" t="s">
        <v>342</v>
      </c>
      <c r="H231" s="341" t="s">
        <v>426</v>
      </c>
      <c r="I231" s="341" t="s">
        <v>99</v>
      </c>
      <c r="J231" s="346">
        <v>0.2</v>
      </c>
    </row>
    <row r="232" s="332" customFormat="1" ht="36.75" customHeight="1" spans="1:10">
      <c r="A232" s="341">
        <v>230</v>
      </c>
      <c r="B232" s="341" t="s">
        <v>414</v>
      </c>
      <c r="C232" s="343" t="s">
        <v>94</v>
      </c>
      <c r="D232" s="343" t="s">
        <v>422</v>
      </c>
      <c r="E232" s="343" t="s">
        <v>14</v>
      </c>
      <c r="F232" s="343" t="s">
        <v>427</v>
      </c>
      <c r="G232" s="341" t="s">
        <v>335</v>
      </c>
      <c r="H232" s="341" t="s">
        <v>417</v>
      </c>
      <c r="I232" s="341" t="s">
        <v>131</v>
      </c>
      <c r="J232" s="346">
        <v>0.2</v>
      </c>
    </row>
    <row r="233" s="332" customFormat="1" ht="36.75" customHeight="1" spans="1:10">
      <c r="A233" s="341">
        <v>231</v>
      </c>
      <c r="B233" s="341" t="s">
        <v>414</v>
      </c>
      <c r="C233" s="343" t="s">
        <v>94</v>
      </c>
      <c r="D233" s="343" t="s">
        <v>344</v>
      </c>
      <c r="E233" s="343" t="s">
        <v>14</v>
      </c>
      <c r="F233" s="343" t="s">
        <v>428</v>
      </c>
      <c r="G233" s="341" t="s">
        <v>339</v>
      </c>
      <c r="H233" s="341" t="s">
        <v>429</v>
      </c>
      <c r="I233" s="343" t="s">
        <v>18</v>
      </c>
      <c r="J233" s="346">
        <v>0.3</v>
      </c>
    </row>
    <row r="234" s="332" customFormat="1" ht="36.75" customHeight="1" spans="1:10">
      <c r="A234" s="341">
        <v>232</v>
      </c>
      <c r="B234" s="341" t="s">
        <v>414</v>
      </c>
      <c r="C234" s="343" t="s">
        <v>94</v>
      </c>
      <c r="D234" s="343" t="s">
        <v>344</v>
      </c>
      <c r="E234" s="343" t="s">
        <v>14</v>
      </c>
      <c r="F234" s="343" t="s">
        <v>430</v>
      </c>
      <c r="G234" s="341" t="s">
        <v>342</v>
      </c>
      <c r="H234" s="341" t="s">
        <v>421</v>
      </c>
      <c r="I234" s="343" t="s">
        <v>103</v>
      </c>
      <c r="J234" s="346">
        <v>0.2</v>
      </c>
    </row>
    <row r="235" s="332" customFormat="1" ht="36.75" customHeight="1" spans="1:10">
      <c r="A235" s="341">
        <v>233</v>
      </c>
      <c r="B235" s="341" t="s">
        <v>414</v>
      </c>
      <c r="C235" s="343" t="s">
        <v>94</v>
      </c>
      <c r="D235" s="343" t="s">
        <v>344</v>
      </c>
      <c r="E235" s="343" t="s">
        <v>14</v>
      </c>
      <c r="F235" s="343" t="s">
        <v>431</v>
      </c>
      <c r="G235" s="341" t="s">
        <v>335</v>
      </c>
      <c r="H235" s="341" t="s">
        <v>432</v>
      </c>
      <c r="I235" s="343" t="s">
        <v>50</v>
      </c>
      <c r="J235" s="346">
        <v>0.2</v>
      </c>
    </row>
    <row r="236" s="332" customFormat="1" ht="36.75" customHeight="1" spans="1:10">
      <c r="A236" s="341">
        <v>234</v>
      </c>
      <c r="B236" s="341" t="s">
        <v>414</v>
      </c>
      <c r="C236" s="343" t="s">
        <v>94</v>
      </c>
      <c r="D236" s="343" t="s">
        <v>337</v>
      </c>
      <c r="E236" s="343" t="s">
        <v>14</v>
      </c>
      <c r="F236" s="343" t="s">
        <v>433</v>
      </c>
      <c r="G236" s="341" t="s">
        <v>339</v>
      </c>
      <c r="H236" s="341" t="s">
        <v>434</v>
      </c>
      <c r="I236" s="343" t="s">
        <v>18</v>
      </c>
      <c r="J236" s="346">
        <v>0.3</v>
      </c>
    </row>
    <row r="237" s="332" customFormat="1" ht="36.75" customHeight="1" spans="1:10">
      <c r="A237" s="341">
        <v>235</v>
      </c>
      <c r="B237" s="341" t="s">
        <v>414</v>
      </c>
      <c r="C237" s="343" t="s">
        <v>94</v>
      </c>
      <c r="D237" s="343" t="s">
        <v>337</v>
      </c>
      <c r="E237" s="343" t="s">
        <v>14</v>
      </c>
      <c r="F237" s="343" t="s">
        <v>435</v>
      </c>
      <c r="G237" s="341" t="s">
        <v>342</v>
      </c>
      <c r="H237" s="341" t="s">
        <v>436</v>
      </c>
      <c r="I237" s="343" t="s">
        <v>18</v>
      </c>
      <c r="J237" s="346">
        <v>0.2</v>
      </c>
    </row>
    <row r="238" s="332" customFormat="1" ht="36.75" customHeight="1" spans="1:10">
      <c r="A238" s="341">
        <v>236</v>
      </c>
      <c r="B238" s="341" t="s">
        <v>414</v>
      </c>
      <c r="C238" s="343" t="s">
        <v>94</v>
      </c>
      <c r="D238" s="343" t="s">
        <v>337</v>
      </c>
      <c r="E238" s="343" t="s">
        <v>14</v>
      </c>
      <c r="F238" s="343" t="s">
        <v>437</v>
      </c>
      <c r="G238" s="341" t="s">
        <v>335</v>
      </c>
      <c r="H238" s="341" t="s">
        <v>419</v>
      </c>
      <c r="I238" s="343" t="s">
        <v>131</v>
      </c>
      <c r="J238" s="346">
        <v>0.2</v>
      </c>
    </row>
    <row r="239" s="332" customFormat="1" ht="36.75" customHeight="1" spans="1:10">
      <c r="A239" s="341">
        <v>237</v>
      </c>
      <c r="B239" s="341" t="s">
        <v>414</v>
      </c>
      <c r="C239" s="343" t="s">
        <v>94</v>
      </c>
      <c r="D239" s="343" t="s">
        <v>438</v>
      </c>
      <c r="E239" s="343" t="s">
        <v>14</v>
      </c>
      <c r="F239" s="343" t="s">
        <v>439</v>
      </c>
      <c r="G239" s="341" t="s">
        <v>339</v>
      </c>
      <c r="H239" s="341" t="s">
        <v>440</v>
      </c>
      <c r="I239" s="343" t="s">
        <v>18</v>
      </c>
      <c r="J239" s="346">
        <v>0.3</v>
      </c>
    </row>
    <row r="240" s="332" customFormat="1" ht="36.75" customHeight="1" spans="1:10">
      <c r="A240" s="341">
        <v>238</v>
      </c>
      <c r="B240" s="341" t="s">
        <v>414</v>
      </c>
      <c r="C240" s="343" t="s">
        <v>94</v>
      </c>
      <c r="D240" s="343" t="s">
        <v>438</v>
      </c>
      <c r="E240" s="343" t="s">
        <v>14</v>
      </c>
      <c r="F240" s="343" t="s">
        <v>441</v>
      </c>
      <c r="G240" s="341" t="s">
        <v>342</v>
      </c>
      <c r="H240" s="341" t="s">
        <v>442</v>
      </c>
      <c r="I240" s="343" t="s">
        <v>131</v>
      </c>
      <c r="J240" s="346">
        <v>0.2</v>
      </c>
    </row>
    <row r="241" s="332" customFormat="1" ht="36.75" customHeight="1" spans="1:10">
      <c r="A241" s="341">
        <v>239</v>
      </c>
      <c r="B241" s="341" t="s">
        <v>414</v>
      </c>
      <c r="C241" s="343" t="s">
        <v>94</v>
      </c>
      <c r="D241" s="343" t="s">
        <v>438</v>
      </c>
      <c r="E241" s="343" t="s">
        <v>14</v>
      </c>
      <c r="F241" s="343" t="s">
        <v>443</v>
      </c>
      <c r="G241" s="341" t="s">
        <v>335</v>
      </c>
      <c r="H241" s="341" t="s">
        <v>444</v>
      </c>
      <c r="I241" s="343" t="s">
        <v>25</v>
      </c>
      <c r="J241" s="346">
        <v>0.2</v>
      </c>
    </row>
  </sheetData>
  <mergeCells count="1">
    <mergeCell ref="A1:J1"/>
  </mergeCells>
  <pageMargins left="0.751388888888889" right="0.751388888888889" top="1" bottom="1" header="0.5" footer="0.5"/>
  <pageSetup paperSize="9" scale="6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62"/>
  <sheetViews>
    <sheetView topLeftCell="B37" workbookViewId="0">
      <selection activeCell="C38" sqref="C38"/>
    </sheetView>
  </sheetViews>
  <sheetFormatPr defaultColWidth="9" defaultRowHeight="13.5"/>
  <cols>
    <col min="1" max="1" width="38" customWidth="1"/>
    <col min="2" max="2" width="42.1333333333333" customWidth="1"/>
    <col min="3" max="4" width="27.25" customWidth="1"/>
    <col min="5" max="5" width="12.3833333333333" customWidth="1"/>
    <col min="6" max="6" width="21.75" customWidth="1"/>
    <col min="7" max="7" width="11.6333333333333" customWidth="1"/>
    <col min="8" max="8" width="13.3833333333333" customWidth="1"/>
    <col min="9" max="9" width="11.6333333333333" customWidth="1"/>
  </cols>
  <sheetData>
    <row r="1" s="312" customFormat="1" ht="21.75" customHeight="1" spans="1:1">
      <c r="A1" s="312" t="s">
        <v>445</v>
      </c>
    </row>
    <row r="2" s="313" customFormat="1" spans="1:4">
      <c r="A2" s="315" t="s">
        <v>446</v>
      </c>
      <c r="B2" s="315" t="s">
        <v>447</v>
      </c>
      <c r="C2" s="315" t="s">
        <v>448</v>
      </c>
      <c r="D2" s="315"/>
    </row>
    <row r="3" spans="1:4">
      <c r="A3" s="316" t="s">
        <v>449</v>
      </c>
      <c r="B3" s="316"/>
      <c r="C3" s="317">
        <f>SUM(C4:C5)</f>
        <v>4584800</v>
      </c>
      <c r="D3" s="316"/>
    </row>
    <row r="4" ht="15" spans="1:4">
      <c r="A4" s="318"/>
      <c r="B4" s="319" t="s">
        <v>449</v>
      </c>
      <c r="C4" s="320">
        <v>150000</v>
      </c>
      <c r="D4" s="318"/>
    </row>
    <row r="5" ht="15" spans="1:4">
      <c r="A5" s="318"/>
      <c r="B5" s="319" t="s">
        <v>449</v>
      </c>
      <c r="C5" s="320">
        <v>4434800</v>
      </c>
      <c r="D5" s="318"/>
    </row>
    <row r="6" spans="1:4">
      <c r="A6" s="316" t="s">
        <v>450</v>
      </c>
      <c r="B6" s="316"/>
      <c r="C6" s="317">
        <f>SUM(C7:C9)</f>
        <v>78470900</v>
      </c>
      <c r="D6" s="316"/>
    </row>
    <row r="7" ht="15" spans="1:4">
      <c r="A7" s="318"/>
      <c r="B7" s="319" t="s">
        <v>451</v>
      </c>
      <c r="C7" s="320">
        <v>0</v>
      </c>
      <c r="D7" s="318"/>
    </row>
    <row r="8" ht="15" spans="1:4">
      <c r="A8" s="318"/>
      <c r="B8" s="319" t="s">
        <v>452</v>
      </c>
      <c r="C8" s="320">
        <v>2900000</v>
      </c>
      <c r="D8" s="318"/>
    </row>
    <row r="9" ht="15" spans="1:4">
      <c r="A9" s="318"/>
      <c r="B9" s="319" t="s">
        <v>453</v>
      </c>
      <c r="C9" s="320">
        <v>75570900</v>
      </c>
      <c r="D9" s="318"/>
    </row>
    <row r="10" spans="1:4">
      <c r="A10" s="316" t="s">
        <v>454</v>
      </c>
      <c r="B10" s="316"/>
      <c r="C10" s="317">
        <f>SUM(C11:C14)</f>
        <v>2000000</v>
      </c>
      <c r="D10" s="316"/>
    </row>
    <row r="11" ht="15" spans="1:4">
      <c r="A11" s="318"/>
      <c r="B11" s="319" t="s">
        <v>455</v>
      </c>
      <c r="C11" s="320">
        <v>0</v>
      </c>
      <c r="D11" s="318"/>
    </row>
    <row r="12" ht="15" spans="1:4">
      <c r="A12" s="318"/>
      <c r="B12" s="319" t="s">
        <v>456</v>
      </c>
      <c r="C12" s="320">
        <v>1350000</v>
      </c>
      <c r="D12" s="318"/>
    </row>
    <row r="13" ht="15" spans="1:4">
      <c r="A13" s="318"/>
      <c r="B13" s="319" t="s">
        <v>457</v>
      </c>
      <c r="C13" s="320">
        <v>50000</v>
      </c>
      <c r="D13" s="318"/>
    </row>
    <row r="14" ht="15" spans="1:4">
      <c r="A14" s="318"/>
      <c r="B14" s="319" t="s">
        <v>458</v>
      </c>
      <c r="C14" s="320">
        <v>600000</v>
      </c>
      <c r="D14" s="318"/>
    </row>
    <row r="15" spans="1:4">
      <c r="A15" s="316" t="s">
        <v>459</v>
      </c>
      <c r="B15" s="316"/>
      <c r="C15" s="317">
        <f>SUM(C16)</f>
        <v>40000000</v>
      </c>
      <c r="D15" s="316"/>
    </row>
    <row r="16" ht="15" spans="1:4">
      <c r="A16" s="318"/>
      <c r="B16" s="319" t="s">
        <v>459</v>
      </c>
      <c r="C16" s="320">
        <v>40000000</v>
      </c>
      <c r="D16" s="318"/>
    </row>
    <row r="17" spans="1:4">
      <c r="A17" s="316" t="s">
        <v>460</v>
      </c>
      <c r="B17" s="316"/>
      <c r="C17" s="317">
        <f>SUM(C18:C21)</f>
        <v>2138000</v>
      </c>
      <c r="D17" s="316"/>
    </row>
    <row r="18" ht="15" spans="1:4">
      <c r="A18" s="318"/>
      <c r="B18" s="319" t="s">
        <v>461</v>
      </c>
      <c r="C18" s="320">
        <v>300000</v>
      </c>
      <c r="D18" s="318"/>
    </row>
    <row r="19" ht="15" spans="1:4">
      <c r="A19" s="318"/>
      <c r="B19" s="319" t="s">
        <v>462</v>
      </c>
      <c r="C19" s="320">
        <v>760000</v>
      </c>
      <c r="D19" s="318"/>
    </row>
    <row r="20" ht="15" spans="1:4">
      <c r="A20" s="318"/>
      <c r="B20" s="319" t="s">
        <v>463</v>
      </c>
      <c r="C20" s="320">
        <v>30000</v>
      </c>
      <c r="D20" s="318"/>
    </row>
    <row r="21" ht="15" spans="1:4">
      <c r="A21" s="318"/>
      <c r="B21" s="319" t="s">
        <v>464</v>
      </c>
      <c r="C21" s="320">
        <v>1048000</v>
      </c>
      <c r="D21" s="318"/>
    </row>
    <row r="22" spans="1:4">
      <c r="A22" s="316" t="s">
        <v>465</v>
      </c>
      <c r="B22" s="316"/>
      <c r="C22" s="317">
        <f>SUM(C23:C27)</f>
        <v>6050000</v>
      </c>
      <c r="D22" s="316"/>
    </row>
    <row r="23" ht="15" spans="1:4">
      <c r="A23" s="318"/>
      <c r="B23" s="319" t="s">
        <v>466</v>
      </c>
      <c r="C23" s="320">
        <v>0</v>
      </c>
      <c r="D23" s="318"/>
    </row>
    <row r="24" ht="15" spans="1:4">
      <c r="A24" s="318"/>
      <c r="B24" s="319" t="s">
        <v>467</v>
      </c>
      <c r="C24" s="320">
        <v>4450000</v>
      </c>
      <c r="D24" s="318"/>
    </row>
    <row r="25" ht="15" spans="1:4">
      <c r="A25" s="318"/>
      <c r="B25" s="319" t="s">
        <v>468</v>
      </c>
      <c r="C25" s="320">
        <v>700000</v>
      </c>
      <c r="D25" s="318"/>
    </row>
    <row r="26" ht="15" spans="1:4">
      <c r="A26" s="318"/>
      <c r="B26" s="319" t="s">
        <v>469</v>
      </c>
      <c r="C26" s="320">
        <v>200000</v>
      </c>
      <c r="D26" s="318"/>
    </row>
    <row r="27" ht="15" spans="1:4">
      <c r="A27" s="318"/>
      <c r="B27" s="319" t="s">
        <v>469</v>
      </c>
      <c r="C27" s="320">
        <v>700000</v>
      </c>
      <c r="D27" s="321" t="s">
        <v>470</v>
      </c>
    </row>
    <row r="28" spans="1:4">
      <c r="A28" s="316" t="s">
        <v>471</v>
      </c>
      <c r="B28" s="316"/>
      <c r="C28" s="317">
        <f>SUM(C29)</f>
        <v>400000</v>
      </c>
      <c r="D28" s="316"/>
    </row>
    <row r="29" ht="15" spans="1:4">
      <c r="A29" s="318"/>
      <c r="B29" s="318" t="s">
        <v>472</v>
      </c>
      <c r="C29" s="320">
        <v>400000</v>
      </c>
      <c r="D29" s="321" t="s">
        <v>473</v>
      </c>
    </row>
    <row r="30" spans="1:4">
      <c r="A30" s="316" t="s">
        <v>474</v>
      </c>
      <c r="B30" s="316"/>
      <c r="C30" s="317">
        <f>SUM(C31:C48)</f>
        <v>2002600</v>
      </c>
      <c r="D30" s="316"/>
    </row>
    <row r="31" ht="15" spans="1:4">
      <c r="A31" s="318"/>
      <c r="B31" s="319" t="s">
        <v>475</v>
      </c>
      <c r="C31" s="320">
        <v>40000</v>
      </c>
      <c r="D31" s="319"/>
    </row>
    <row r="32" ht="15" spans="1:4">
      <c r="A32" s="318"/>
      <c r="B32" s="319" t="s">
        <v>476</v>
      </c>
      <c r="C32" s="320">
        <v>50000</v>
      </c>
      <c r="D32" s="319" t="s">
        <v>477</v>
      </c>
    </row>
    <row r="33" ht="15" spans="1:4">
      <c r="A33" s="318"/>
      <c r="B33" s="319" t="s">
        <v>476</v>
      </c>
      <c r="C33" s="320">
        <v>50000</v>
      </c>
      <c r="D33" s="319" t="s">
        <v>478</v>
      </c>
    </row>
    <row r="34" ht="15" spans="1:4">
      <c r="A34" s="318"/>
      <c r="B34" s="319" t="s">
        <v>476</v>
      </c>
      <c r="C34" s="320">
        <v>80000</v>
      </c>
      <c r="D34" s="319" t="s">
        <v>479</v>
      </c>
    </row>
    <row r="35" ht="15" spans="1:4">
      <c r="A35" s="318"/>
      <c r="B35" s="319" t="s">
        <v>476</v>
      </c>
      <c r="C35" s="320">
        <v>150000</v>
      </c>
      <c r="D35" s="319"/>
    </row>
    <row r="36" ht="15" spans="1:4">
      <c r="A36" s="318"/>
      <c r="B36" s="319" t="s">
        <v>476</v>
      </c>
      <c r="C36" s="320">
        <v>50000</v>
      </c>
      <c r="D36" s="319"/>
    </row>
    <row r="37" ht="15" spans="1:4">
      <c r="A37" s="318"/>
      <c r="B37" s="319" t="s">
        <v>476</v>
      </c>
      <c r="C37" s="320">
        <v>60000</v>
      </c>
      <c r="D37" s="319" t="s">
        <v>480</v>
      </c>
    </row>
    <row r="38" ht="15" spans="1:4">
      <c r="A38" s="318"/>
      <c r="B38" s="319" t="s">
        <v>476</v>
      </c>
      <c r="C38" s="320">
        <v>300000</v>
      </c>
      <c r="D38" s="319"/>
    </row>
    <row r="39" ht="15" spans="1:4">
      <c r="A39" s="318"/>
      <c r="B39" s="319" t="s">
        <v>476</v>
      </c>
      <c r="C39" s="320">
        <v>30000</v>
      </c>
      <c r="D39" s="319"/>
    </row>
    <row r="40" ht="15" spans="1:4">
      <c r="A40" s="318"/>
      <c r="B40" s="319" t="s">
        <v>476</v>
      </c>
      <c r="C40" s="320">
        <v>170600</v>
      </c>
      <c r="D40" s="319"/>
    </row>
    <row r="41" ht="15" spans="1:4">
      <c r="A41" s="318"/>
      <c r="B41" s="319" t="s">
        <v>476</v>
      </c>
      <c r="C41" s="320">
        <v>107000</v>
      </c>
      <c r="D41" s="319"/>
    </row>
    <row r="42" ht="15" spans="1:4">
      <c r="A42" s="318"/>
      <c r="B42" s="319" t="s">
        <v>476</v>
      </c>
      <c r="C42" s="320">
        <v>60000</v>
      </c>
      <c r="D42" s="319" t="s">
        <v>481</v>
      </c>
    </row>
    <row r="43" ht="15" spans="1:4">
      <c r="A43" s="318"/>
      <c r="B43" s="319" t="s">
        <v>476</v>
      </c>
      <c r="C43" s="320">
        <v>100000</v>
      </c>
      <c r="D43" s="319"/>
    </row>
    <row r="44" ht="15" spans="1:4">
      <c r="A44" s="318"/>
      <c r="B44" s="319" t="s">
        <v>476</v>
      </c>
      <c r="C44" s="320">
        <v>75000</v>
      </c>
      <c r="D44" s="319"/>
    </row>
    <row r="45" ht="15" spans="1:4">
      <c r="A45" s="318"/>
      <c r="B45" s="319" t="s">
        <v>476</v>
      </c>
      <c r="C45" s="320">
        <v>80000</v>
      </c>
      <c r="D45" s="319"/>
    </row>
    <row r="46" ht="15" spans="1:4">
      <c r="A46" s="318"/>
      <c r="B46" s="319" t="s">
        <v>482</v>
      </c>
      <c r="C46" s="320">
        <v>50000</v>
      </c>
      <c r="D46" s="319" t="s">
        <v>483</v>
      </c>
    </row>
    <row r="47" ht="15" spans="1:4">
      <c r="A47" s="318"/>
      <c r="B47" s="319" t="s">
        <v>482</v>
      </c>
      <c r="C47" s="320">
        <v>350000</v>
      </c>
      <c r="D47" s="319" t="s">
        <v>484</v>
      </c>
    </row>
    <row r="48" ht="15" spans="1:4">
      <c r="A48" s="318"/>
      <c r="B48" s="319" t="s">
        <v>485</v>
      </c>
      <c r="C48" s="320">
        <v>200000</v>
      </c>
      <c r="D48" s="319"/>
    </row>
    <row r="50" s="314" customFormat="1" ht="21.75" customHeight="1" spans="1:1">
      <c r="A50" s="314" t="s">
        <v>486</v>
      </c>
    </row>
    <row r="51" s="313" customFormat="1" ht="14.25" spans="1:9">
      <c r="A51" s="322" t="s">
        <v>446</v>
      </c>
      <c r="B51" s="322" t="s">
        <v>447</v>
      </c>
      <c r="C51" s="322" t="s">
        <v>487</v>
      </c>
      <c r="D51" s="323" t="s">
        <v>488</v>
      </c>
      <c r="E51" s="323" t="s">
        <v>489</v>
      </c>
      <c r="F51" s="324" t="s">
        <v>490</v>
      </c>
      <c r="G51" s="324" t="s">
        <v>491</v>
      </c>
      <c r="H51" s="324" t="s">
        <v>492</v>
      </c>
      <c r="I51" s="323" t="s">
        <v>493</v>
      </c>
    </row>
    <row r="52" ht="15.75" spans="1:9">
      <c r="A52" s="325" t="s">
        <v>494</v>
      </c>
      <c r="B52" s="325" t="s">
        <v>495</v>
      </c>
      <c r="C52" s="325" t="s">
        <v>496</v>
      </c>
      <c r="D52" s="326"/>
      <c r="E52" s="326"/>
      <c r="F52" s="326"/>
      <c r="G52" s="326"/>
      <c r="H52" s="326"/>
      <c r="I52" s="327">
        <v>200000</v>
      </c>
    </row>
    <row r="53" ht="15.75" spans="1:9">
      <c r="A53" s="325" t="s">
        <v>497</v>
      </c>
      <c r="B53" s="325" t="s">
        <v>498</v>
      </c>
      <c r="C53" s="325" t="s">
        <v>498</v>
      </c>
      <c r="D53" s="326"/>
      <c r="E53" s="326"/>
      <c r="F53" s="326"/>
      <c r="G53" s="326"/>
      <c r="H53" s="326"/>
      <c r="I53" s="327">
        <v>150000</v>
      </c>
    </row>
    <row r="54" ht="15.75" spans="1:9">
      <c r="A54" s="325"/>
      <c r="B54" s="325"/>
      <c r="C54" s="325" t="s">
        <v>499</v>
      </c>
      <c r="D54" s="326"/>
      <c r="E54" s="326"/>
      <c r="F54" s="326"/>
      <c r="G54" s="326"/>
      <c r="H54" s="326"/>
      <c r="I54" s="327">
        <v>20000</v>
      </c>
    </row>
    <row r="55" ht="15.75" spans="1:9">
      <c r="A55" s="325" t="s">
        <v>497</v>
      </c>
      <c r="B55" s="325" t="s">
        <v>500</v>
      </c>
      <c r="C55" s="325" t="s">
        <v>500</v>
      </c>
      <c r="D55" s="326"/>
      <c r="E55" s="327">
        <v>40000</v>
      </c>
      <c r="F55" s="326"/>
      <c r="G55" s="326"/>
      <c r="H55" s="326"/>
      <c r="I55" s="326"/>
    </row>
    <row r="56" ht="15.75" spans="1:9">
      <c r="A56" s="328"/>
      <c r="B56" s="328"/>
      <c r="C56" s="325" t="s">
        <v>499</v>
      </c>
      <c r="D56" s="326"/>
      <c r="E56" s="326"/>
      <c r="F56" s="327">
        <v>30000</v>
      </c>
      <c r="G56" s="326"/>
      <c r="H56" s="326"/>
      <c r="I56" s="326"/>
    </row>
    <row r="57" ht="15.75" spans="1:9">
      <c r="A57" s="325" t="s">
        <v>497</v>
      </c>
      <c r="B57" s="325" t="s">
        <v>498</v>
      </c>
      <c r="C57" s="325" t="s">
        <v>501</v>
      </c>
      <c r="D57" s="326"/>
      <c r="E57" s="326"/>
      <c r="F57" s="326"/>
      <c r="G57" s="327">
        <v>100000</v>
      </c>
      <c r="H57" s="327"/>
      <c r="I57" s="326"/>
    </row>
    <row r="58" ht="15.75" spans="1:9">
      <c r="A58" s="325" t="s">
        <v>494</v>
      </c>
      <c r="B58" s="325" t="s">
        <v>502</v>
      </c>
      <c r="C58" s="325" t="s">
        <v>502</v>
      </c>
      <c r="D58" s="326"/>
      <c r="E58" s="326"/>
      <c r="F58" s="326"/>
      <c r="G58" s="326"/>
      <c r="H58" s="327">
        <v>0</v>
      </c>
      <c r="I58" s="326"/>
    </row>
    <row r="59" ht="15.75" spans="1:9">
      <c r="A59" s="325" t="s">
        <v>494</v>
      </c>
      <c r="B59" s="325" t="s">
        <v>503</v>
      </c>
      <c r="C59" s="325" t="s">
        <v>503</v>
      </c>
      <c r="D59" s="326"/>
      <c r="E59" s="326"/>
      <c r="F59" s="326"/>
      <c r="G59" s="326"/>
      <c r="H59" s="327">
        <v>4450000</v>
      </c>
      <c r="I59" s="326"/>
    </row>
    <row r="60" ht="15.75" spans="1:9">
      <c r="A60" s="325" t="s">
        <v>494</v>
      </c>
      <c r="B60" s="325" t="s">
        <v>504</v>
      </c>
      <c r="C60" s="325" t="s">
        <v>504</v>
      </c>
      <c r="D60" s="326"/>
      <c r="E60" s="326"/>
      <c r="F60" s="326"/>
      <c r="G60" s="326"/>
      <c r="H60" s="327">
        <v>700000</v>
      </c>
      <c r="I60" s="326"/>
    </row>
    <row r="61" ht="15.75" spans="1:9">
      <c r="A61" s="325" t="s">
        <v>494</v>
      </c>
      <c r="B61" s="325" t="s">
        <v>495</v>
      </c>
      <c r="C61" s="325" t="s">
        <v>496</v>
      </c>
      <c r="D61" s="326"/>
      <c r="E61" s="326"/>
      <c r="F61" s="326"/>
      <c r="G61" s="326"/>
      <c r="H61" s="327">
        <v>700000</v>
      </c>
      <c r="I61" s="326"/>
    </row>
    <row r="62" ht="15.75" spans="1:9">
      <c r="A62" s="325"/>
      <c r="B62" s="325"/>
      <c r="C62" s="325" t="s">
        <v>505</v>
      </c>
      <c r="D62" s="326">
        <f>SUM(D52:D61)</f>
        <v>0</v>
      </c>
      <c r="E62" s="326">
        <f t="shared" ref="E62:I62" si="0">SUM(E52:E61)</f>
        <v>40000</v>
      </c>
      <c r="F62" s="326">
        <f t="shared" si="0"/>
        <v>30000</v>
      </c>
      <c r="G62" s="326">
        <f t="shared" si="0"/>
        <v>100000</v>
      </c>
      <c r="H62" s="327">
        <f t="shared" si="0"/>
        <v>5850000</v>
      </c>
      <c r="I62" s="326">
        <f t="shared" si="0"/>
        <v>370000</v>
      </c>
    </row>
  </sheetData>
  <autoFilter ref="A2:I48">
    <extLst/>
  </autoFilter>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L73"/>
  <sheetViews>
    <sheetView zoomScale="90" zoomScaleNormal="90" workbookViewId="0">
      <pane xSplit="4" ySplit="3" topLeftCell="E55" activePane="bottomRight" state="frozen"/>
      <selection/>
      <selection pane="topRight"/>
      <selection pane="bottomLeft"/>
      <selection pane="bottomRight" activeCell="C68" sqref="C68"/>
    </sheetView>
  </sheetViews>
  <sheetFormatPr defaultColWidth="9" defaultRowHeight="11.25"/>
  <cols>
    <col min="1" max="1" width="3.38333333333333" style="266" customWidth="1"/>
    <col min="2" max="2" width="33" style="266" customWidth="1"/>
    <col min="3" max="3" width="28.75" style="266" customWidth="1"/>
    <col min="4" max="4" width="26.5" style="266" customWidth="1"/>
    <col min="5" max="5" width="10.5" style="266" customWidth="1"/>
    <col min="6" max="6" width="14.1333333333333" style="267" customWidth="1"/>
    <col min="7" max="7" width="13.25" style="267" hidden="1" customWidth="1"/>
    <col min="8" max="8" width="11.75" style="267" hidden="1" customWidth="1"/>
    <col min="9" max="9" width="9" style="268" hidden="1" customWidth="1"/>
    <col min="10" max="10" width="16.6333333333333" style="266" customWidth="1"/>
    <col min="11" max="11" width="25.1333333333333" style="266" hidden="1" customWidth="1"/>
    <col min="12" max="12" width="11" style="266" customWidth="1"/>
    <col min="13" max="16384" width="9" style="266"/>
  </cols>
  <sheetData>
    <row r="1" ht="20.25" customHeight="1" spans="1:11">
      <c r="A1" s="266" t="s">
        <v>506</v>
      </c>
      <c r="F1" s="266"/>
      <c r="G1" s="269"/>
      <c r="H1" s="269"/>
      <c r="I1" s="269"/>
      <c r="J1" s="269"/>
      <c r="K1" s="269"/>
    </row>
    <row r="2" ht="15" customHeight="1" spans="3:11">
      <c r="C2" s="270"/>
      <c r="D2" s="270"/>
      <c r="E2" s="271"/>
      <c r="F2" s="272"/>
      <c r="G2" s="272"/>
      <c r="H2" s="272"/>
      <c r="I2" s="301"/>
      <c r="J2" s="270"/>
      <c r="K2" s="270" t="s">
        <v>507</v>
      </c>
    </row>
    <row r="3" s="264" customFormat="1" ht="57.75" customHeight="1" spans="1:11">
      <c r="A3" s="273"/>
      <c r="B3" s="274" t="s">
        <v>508</v>
      </c>
      <c r="C3" s="275" t="s">
        <v>509</v>
      </c>
      <c r="D3" s="275" t="s">
        <v>510</v>
      </c>
      <c r="E3" s="275" t="s">
        <v>511</v>
      </c>
      <c r="F3" s="276" t="s">
        <v>512</v>
      </c>
      <c r="G3" s="276" t="s">
        <v>513</v>
      </c>
      <c r="H3" s="276" t="s">
        <v>514</v>
      </c>
      <c r="I3" s="302" t="s">
        <v>515</v>
      </c>
      <c r="J3" s="275" t="s">
        <v>516</v>
      </c>
      <c r="K3" s="275" t="s">
        <v>517</v>
      </c>
    </row>
    <row r="4" s="265" customFormat="1" ht="35.1" customHeight="1" spans="1:11">
      <c r="A4" s="277" t="s">
        <v>518</v>
      </c>
      <c r="B4" s="278"/>
      <c r="C4" s="278"/>
      <c r="D4" s="278"/>
      <c r="E4" s="279"/>
      <c r="F4" s="280">
        <f>F5+F8+F11+F16+F18+F23+F54+F56</f>
        <v>13530.11</v>
      </c>
      <c r="G4" s="280">
        <f>G5+G8+G11+G16+G18+G23+G54+G56</f>
        <v>10859.7905</v>
      </c>
      <c r="H4" s="280">
        <f t="shared" ref="H4:H63" si="0">F4-G4</f>
        <v>2670.3195</v>
      </c>
      <c r="I4" s="303">
        <f t="shared" ref="I4:I63" si="1">G4/F4</f>
        <v>0.802638744252634</v>
      </c>
      <c r="J4" s="304"/>
      <c r="K4" s="292" t="s">
        <v>519</v>
      </c>
    </row>
    <row r="5" s="265" customFormat="1" ht="35.1" customHeight="1" spans="1:11">
      <c r="A5" s="281" t="s">
        <v>520</v>
      </c>
      <c r="B5" s="282" t="s">
        <v>521</v>
      </c>
      <c r="C5" s="283"/>
      <c r="D5" s="284"/>
      <c r="E5" s="285"/>
      <c r="F5" s="286">
        <f>F6+F7</f>
        <v>458.48</v>
      </c>
      <c r="G5" s="286">
        <f>G6+G7</f>
        <v>443.48</v>
      </c>
      <c r="H5" s="286">
        <f t="shared" si="0"/>
        <v>15</v>
      </c>
      <c r="I5" s="305">
        <f t="shared" si="1"/>
        <v>0.967283196649799</v>
      </c>
      <c r="J5" s="285"/>
      <c r="K5" s="285"/>
    </row>
    <row r="6" s="264" customFormat="1" ht="37.5" customHeight="1" spans="1:11">
      <c r="A6" s="287"/>
      <c r="B6" s="287" t="s">
        <v>522</v>
      </c>
      <c r="C6" s="288" t="s">
        <v>523</v>
      </c>
      <c r="D6" s="288" t="s">
        <v>523</v>
      </c>
      <c r="E6" s="288" t="s">
        <v>524</v>
      </c>
      <c r="F6" s="289">
        <v>443.48</v>
      </c>
      <c r="G6" s="289">
        <v>443.48</v>
      </c>
      <c r="H6" s="289">
        <f t="shared" si="0"/>
        <v>0</v>
      </c>
      <c r="I6" s="306">
        <f t="shared" si="1"/>
        <v>1</v>
      </c>
      <c r="J6" s="288" t="s">
        <v>525</v>
      </c>
      <c r="K6" s="288" t="s">
        <v>526</v>
      </c>
    </row>
    <row r="7" s="264" customFormat="1" ht="83.25" customHeight="1" spans="1:11">
      <c r="A7" s="287"/>
      <c r="B7" s="287" t="s">
        <v>522</v>
      </c>
      <c r="C7" s="288" t="s">
        <v>527</v>
      </c>
      <c r="D7" s="288" t="s">
        <v>527</v>
      </c>
      <c r="E7" s="288" t="s">
        <v>524</v>
      </c>
      <c r="F7" s="289">
        <v>15</v>
      </c>
      <c r="G7" s="289">
        <v>0</v>
      </c>
      <c r="H7" s="289">
        <f t="shared" si="0"/>
        <v>15</v>
      </c>
      <c r="I7" s="306">
        <f t="shared" si="1"/>
        <v>0</v>
      </c>
      <c r="J7" s="288" t="s">
        <v>525</v>
      </c>
      <c r="K7" s="288" t="s">
        <v>528</v>
      </c>
    </row>
    <row r="8" s="265" customFormat="1" ht="35.1" customHeight="1" spans="1:11">
      <c r="A8" s="281" t="s">
        <v>520</v>
      </c>
      <c r="B8" s="290" t="s">
        <v>529</v>
      </c>
      <c r="C8" s="283"/>
      <c r="D8" s="284"/>
      <c r="E8" s="285"/>
      <c r="F8" s="286">
        <f>F9+F10</f>
        <v>7840.17</v>
      </c>
      <c r="G8" s="286">
        <f>G9+G10</f>
        <v>7827.39</v>
      </c>
      <c r="H8" s="286">
        <f t="shared" si="0"/>
        <v>12.7799999999997</v>
      </c>
      <c r="I8" s="305">
        <f t="shared" si="1"/>
        <v>0.998369933305018</v>
      </c>
      <c r="J8" s="285"/>
      <c r="K8" s="285"/>
    </row>
    <row r="9" s="264" customFormat="1" ht="35.1" customHeight="1" spans="1:11">
      <c r="A9" s="287"/>
      <c r="B9" s="287" t="s">
        <v>530</v>
      </c>
      <c r="C9" s="288" t="s">
        <v>531</v>
      </c>
      <c r="D9" s="288" t="s">
        <v>531</v>
      </c>
      <c r="E9" s="288"/>
      <c r="F9" s="289">
        <v>7550.17</v>
      </c>
      <c r="G9" s="289">
        <v>7550.17</v>
      </c>
      <c r="H9" s="289">
        <f t="shared" si="0"/>
        <v>0</v>
      </c>
      <c r="I9" s="306">
        <f t="shared" si="1"/>
        <v>1</v>
      </c>
      <c r="J9" s="288" t="s">
        <v>525</v>
      </c>
      <c r="K9" s="288" t="s">
        <v>532</v>
      </c>
    </row>
    <row r="10" s="264" customFormat="1" ht="35.1" customHeight="1" spans="1:11">
      <c r="A10" s="287"/>
      <c r="B10" s="287" t="s">
        <v>530</v>
      </c>
      <c r="C10" s="288" t="s">
        <v>533</v>
      </c>
      <c r="D10" s="288" t="s">
        <v>533</v>
      </c>
      <c r="E10" s="288"/>
      <c r="F10" s="289">
        <v>290</v>
      </c>
      <c r="G10" s="289">
        <v>277.22</v>
      </c>
      <c r="H10" s="289">
        <f t="shared" si="0"/>
        <v>12.78</v>
      </c>
      <c r="I10" s="306">
        <f t="shared" si="1"/>
        <v>0.955931034482759</v>
      </c>
      <c r="J10" s="288" t="s">
        <v>534</v>
      </c>
      <c r="K10" s="288" t="s">
        <v>535</v>
      </c>
    </row>
    <row r="11" s="265" customFormat="1" ht="35.1" customHeight="1" spans="1:11">
      <c r="A11" s="281" t="s">
        <v>520</v>
      </c>
      <c r="B11" s="290" t="s">
        <v>536</v>
      </c>
      <c r="C11" s="283"/>
      <c r="D11" s="284"/>
      <c r="E11" s="285"/>
      <c r="F11" s="286">
        <f>F12+F14+F13+F15</f>
        <v>140</v>
      </c>
      <c r="G11" s="286">
        <f>G12+G14+G13+G15</f>
        <v>62.9</v>
      </c>
      <c r="H11" s="286">
        <f t="shared" si="0"/>
        <v>77.1</v>
      </c>
      <c r="I11" s="305">
        <f t="shared" si="1"/>
        <v>0.449285714285714</v>
      </c>
      <c r="J11" s="285"/>
      <c r="K11" s="285"/>
    </row>
    <row r="12" s="264" customFormat="1" ht="35.1" customHeight="1" spans="1:11">
      <c r="A12" s="287"/>
      <c r="B12" s="287" t="s">
        <v>537</v>
      </c>
      <c r="C12" s="291" t="s">
        <v>538</v>
      </c>
      <c r="D12" s="288" t="s">
        <v>539</v>
      </c>
      <c r="E12" s="288"/>
      <c r="F12" s="289">
        <v>5</v>
      </c>
      <c r="G12" s="289">
        <v>2.9</v>
      </c>
      <c r="H12" s="289">
        <f t="shared" si="0"/>
        <v>2.1</v>
      </c>
      <c r="I12" s="306">
        <f t="shared" si="1"/>
        <v>0.58</v>
      </c>
      <c r="J12" s="288" t="s">
        <v>540</v>
      </c>
      <c r="K12" s="288"/>
    </row>
    <row r="13" s="264" customFormat="1" ht="35.1" customHeight="1" spans="1:11">
      <c r="A13" s="287"/>
      <c r="B13" s="287" t="s">
        <v>537</v>
      </c>
      <c r="C13" s="292" t="s">
        <v>541</v>
      </c>
      <c r="D13" s="292" t="s">
        <v>541</v>
      </c>
      <c r="E13" s="288"/>
      <c r="F13" s="289">
        <v>15</v>
      </c>
      <c r="G13" s="289">
        <v>0</v>
      </c>
      <c r="H13" s="289">
        <f t="shared" si="0"/>
        <v>15</v>
      </c>
      <c r="I13" s="306">
        <f t="shared" si="1"/>
        <v>0</v>
      </c>
      <c r="J13" s="288" t="s">
        <v>540</v>
      </c>
      <c r="K13" s="291" t="s">
        <v>542</v>
      </c>
    </row>
    <row r="14" s="264" customFormat="1" ht="35.1" customHeight="1" spans="1:11">
      <c r="A14" s="287"/>
      <c r="B14" s="287" t="s">
        <v>537</v>
      </c>
      <c r="C14" s="288" t="s">
        <v>543</v>
      </c>
      <c r="D14" s="288" t="s">
        <v>543</v>
      </c>
      <c r="E14" s="288"/>
      <c r="F14" s="289">
        <v>60</v>
      </c>
      <c r="G14" s="289">
        <v>60</v>
      </c>
      <c r="H14" s="289">
        <f t="shared" si="0"/>
        <v>0</v>
      </c>
      <c r="I14" s="306">
        <f t="shared" si="1"/>
        <v>1</v>
      </c>
      <c r="J14" s="288" t="s">
        <v>540</v>
      </c>
      <c r="K14" s="288" t="s">
        <v>544</v>
      </c>
    </row>
    <row r="15" s="264" customFormat="1" ht="35.1" customHeight="1" spans="1:11">
      <c r="A15" s="287"/>
      <c r="B15" s="287" t="s">
        <v>537</v>
      </c>
      <c r="C15" s="288" t="s">
        <v>545</v>
      </c>
      <c r="D15" s="288" t="s">
        <v>545</v>
      </c>
      <c r="E15" s="288"/>
      <c r="F15" s="289">
        <v>60</v>
      </c>
      <c r="G15" s="289">
        <v>0</v>
      </c>
      <c r="H15" s="289">
        <f t="shared" si="0"/>
        <v>60</v>
      </c>
      <c r="I15" s="306">
        <f t="shared" si="1"/>
        <v>0</v>
      </c>
      <c r="J15" s="288" t="s">
        <v>540</v>
      </c>
      <c r="K15" s="291" t="s">
        <v>546</v>
      </c>
    </row>
    <row r="16" s="265" customFormat="1" ht="35.1" customHeight="1" spans="1:11">
      <c r="A16" s="281" t="s">
        <v>520</v>
      </c>
      <c r="B16" s="282" t="s">
        <v>547</v>
      </c>
      <c r="C16" s="283"/>
      <c r="D16" s="284"/>
      <c r="E16" s="285"/>
      <c r="F16" s="286">
        <f>F17</f>
        <v>4000</v>
      </c>
      <c r="G16" s="286">
        <f>G17</f>
        <v>2162.93</v>
      </c>
      <c r="H16" s="286">
        <f t="shared" si="0"/>
        <v>1837.07</v>
      </c>
      <c r="I16" s="305">
        <f t="shared" si="1"/>
        <v>0.5407325</v>
      </c>
      <c r="J16" s="285"/>
      <c r="K16" s="285"/>
    </row>
    <row r="17" s="264" customFormat="1" ht="68.25" customHeight="1" spans="1:11">
      <c r="A17" s="287"/>
      <c r="B17" s="287" t="s">
        <v>548</v>
      </c>
      <c r="C17" s="288" t="s">
        <v>549</v>
      </c>
      <c r="D17" s="288" t="s">
        <v>549</v>
      </c>
      <c r="E17" s="288"/>
      <c r="F17" s="289">
        <v>4000</v>
      </c>
      <c r="G17" s="289">
        <v>2162.93</v>
      </c>
      <c r="H17" s="289">
        <f t="shared" si="0"/>
        <v>1837.07</v>
      </c>
      <c r="I17" s="306">
        <f t="shared" si="1"/>
        <v>0.5407325</v>
      </c>
      <c r="J17" s="288" t="s">
        <v>525</v>
      </c>
      <c r="K17" s="288" t="s">
        <v>550</v>
      </c>
    </row>
    <row r="18" s="265" customFormat="1" ht="35.1" customHeight="1" spans="1:11">
      <c r="A18" s="281" t="s">
        <v>520</v>
      </c>
      <c r="B18" s="290" t="s">
        <v>551</v>
      </c>
      <c r="C18" s="283"/>
      <c r="D18" s="284"/>
      <c r="E18" s="285"/>
      <c r="F18" s="286">
        <f>F19+F20+F21+F22</f>
        <v>213.8</v>
      </c>
      <c r="G18" s="286">
        <f>G19+G20+G21+G22</f>
        <v>105.18</v>
      </c>
      <c r="H18" s="286">
        <f t="shared" si="0"/>
        <v>108.62</v>
      </c>
      <c r="I18" s="305">
        <f t="shared" si="1"/>
        <v>0.491955098222638</v>
      </c>
      <c r="J18" s="285"/>
      <c r="K18" s="285"/>
    </row>
    <row r="19" s="264" customFormat="1" ht="48" customHeight="1" spans="1:11">
      <c r="A19" s="287"/>
      <c r="B19" s="287" t="s">
        <v>552</v>
      </c>
      <c r="C19" s="288" t="s">
        <v>553</v>
      </c>
      <c r="D19" s="288" t="s">
        <v>553</v>
      </c>
      <c r="E19" s="288" t="s">
        <v>554</v>
      </c>
      <c r="F19" s="289">
        <v>30</v>
      </c>
      <c r="G19" s="289">
        <v>0.61</v>
      </c>
      <c r="H19" s="289">
        <f t="shared" si="0"/>
        <v>29.39</v>
      </c>
      <c r="I19" s="306">
        <f t="shared" si="1"/>
        <v>0.0203333333333333</v>
      </c>
      <c r="J19" s="288" t="s">
        <v>555</v>
      </c>
      <c r="K19" s="288" t="s">
        <v>556</v>
      </c>
    </row>
    <row r="20" s="264" customFormat="1" ht="35.1" customHeight="1" spans="1:11">
      <c r="A20" s="287"/>
      <c r="B20" s="287" t="s">
        <v>552</v>
      </c>
      <c r="C20" s="288" t="s">
        <v>557</v>
      </c>
      <c r="D20" s="288" t="s">
        <v>557</v>
      </c>
      <c r="E20" s="288"/>
      <c r="F20" s="289">
        <v>76</v>
      </c>
      <c r="G20" s="289">
        <v>0</v>
      </c>
      <c r="H20" s="289">
        <f t="shared" si="0"/>
        <v>76</v>
      </c>
      <c r="I20" s="306">
        <f t="shared" si="1"/>
        <v>0</v>
      </c>
      <c r="J20" s="288" t="s">
        <v>558</v>
      </c>
      <c r="K20" s="292" t="s">
        <v>559</v>
      </c>
    </row>
    <row r="21" s="264" customFormat="1" ht="35.1" customHeight="1" spans="1:11">
      <c r="A21" s="287"/>
      <c r="B21" s="287" t="s">
        <v>552</v>
      </c>
      <c r="C21" s="288" t="s">
        <v>560</v>
      </c>
      <c r="D21" s="288" t="s">
        <v>560</v>
      </c>
      <c r="E21" s="288"/>
      <c r="F21" s="289">
        <v>104.8</v>
      </c>
      <c r="G21" s="289">
        <v>101.84</v>
      </c>
      <c r="H21" s="289">
        <f t="shared" si="0"/>
        <v>2.95999999999999</v>
      </c>
      <c r="I21" s="306">
        <f t="shared" si="1"/>
        <v>0.97175572519084</v>
      </c>
      <c r="J21" s="288" t="s">
        <v>561</v>
      </c>
      <c r="K21" s="288" t="s">
        <v>562</v>
      </c>
    </row>
    <row r="22" s="264" customFormat="1" ht="35.1" customHeight="1" spans="1:11">
      <c r="A22" s="287"/>
      <c r="B22" s="287" t="s">
        <v>552</v>
      </c>
      <c r="C22" s="288" t="s">
        <v>563</v>
      </c>
      <c r="D22" s="288" t="s">
        <v>563</v>
      </c>
      <c r="E22" s="288" t="s">
        <v>564</v>
      </c>
      <c r="F22" s="289">
        <v>3</v>
      </c>
      <c r="G22" s="289">
        <v>2.73</v>
      </c>
      <c r="H22" s="289">
        <f t="shared" si="0"/>
        <v>0.27</v>
      </c>
      <c r="I22" s="306">
        <f t="shared" si="1"/>
        <v>0.91</v>
      </c>
      <c r="J22" s="288" t="s">
        <v>565</v>
      </c>
      <c r="K22" s="288"/>
    </row>
    <row r="23" s="265" customFormat="1" ht="35.1" customHeight="1" spans="1:11">
      <c r="A23" s="281" t="s">
        <v>520</v>
      </c>
      <c r="B23" s="290" t="s">
        <v>566</v>
      </c>
      <c r="C23" s="283"/>
      <c r="D23" s="284"/>
      <c r="E23" s="285"/>
      <c r="F23" s="286">
        <f>SUM(F24:F53)</f>
        <v>605</v>
      </c>
      <c r="G23" s="286">
        <f>SUM(G24:G53)</f>
        <v>120.7705</v>
      </c>
      <c r="H23" s="286">
        <f>SUM(H24:H53)</f>
        <v>484.2295</v>
      </c>
      <c r="I23" s="305">
        <f t="shared" si="1"/>
        <v>0.199620661157025</v>
      </c>
      <c r="J23" s="285"/>
      <c r="K23" s="285"/>
    </row>
    <row r="24" s="264" customFormat="1" ht="35.1" customHeight="1" spans="1:11">
      <c r="A24" s="287"/>
      <c r="B24" s="287" t="s">
        <v>567</v>
      </c>
      <c r="C24" s="293" t="s">
        <v>568</v>
      </c>
      <c r="D24" s="288" t="s">
        <v>569</v>
      </c>
      <c r="E24" s="288" t="s">
        <v>570</v>
      </c>
      <c r="F24" s="289">
        <v>10</v>
      </c>
      <c r="G24" s="289">
        <v>7.7369</v>
      </c>
      <c r="H24" s="289">
        <f t="shared" si="0"/>
        <v>2.2631</v>
      </c>
      <c r="I24" s="306">
        <f t="shared" si="1"/>
        <v>0.77369</v>
      </c>
      <c r="J24" s="288" t="s">
        <v>561</v>
      </c>
      <c r="K24" s="288"/>
    </row>
    <row r="25" s="264" customFormat="1" ht="51" customHeight="1" spans="1:11">
      <c r="A25" s="287"/>
      <c r="B25" s="287" t="s">
        <v>567</v>
      </c>
      <c r="C25" s="294"/>
      <c r="D25" s="288" t="s">
        <v>571</v>
      </c>
      <c r="E25" s="288" t="s">
        <v>570</v>
      </c>
      <c r="F25" s="289">
        <v>0</v>
      </c>
      <c r="G25" s="289">
        <v>5.5713</v>
      </c>
      <c r="H25" s="289">
        <f t="shared" si="0"/>
        <v>-5.5713</v>
      </c>
      <c r="I25" s="306"/>
      <c r="J25" s="288"/>
      <c r="K25" s="288" t="s">
        <v>572</v>
      </c>
    </row>
    <row r="26" s="264" customFormat="1" ht="48" customHeight="1" spans="1:11">
      <c r="A26" s="287"/>
      <c r="B26" s="287" t="s">
        <v>567</v>
      </c>
      <c r="C26" s="294"/>
      <c r="D26" s="291" t="s">
        <v>573</v>
      </c>
      <c r="E26" s="288" t="s">
        <v>570</v>
      </c>
      <c r="F26" s="289">
        <v>45</v>
      </c>
      <c r="G26" s="289"/>
      <c r="H26" s="289">
        <f t="shared" si="0"/>
        <v>45</v>
      </c>
      <c r="I26" s="306">
        <f t="shared" si="1"/>
        <v>0</v>
      </c>
      <c r="J26" s="288" t="s">
        <v>561</v>
      </c>
      <c r="K26" s="288" t="s">
        <v>574</v>
      </c>
    </row>
    <row r="27" s="264" customFormat="1" ht="35.1" customHeight="1" spans="1:11">
      <c r="A27" s="287"/>
      <c r="B27" s="287" t="s">
        <v>567</v>
      </c>
      <c r="C27" s="294"/>
      <c r="D27" s="288" t="s">
        <v>575</v>
      </c>
      <c r="E27" s="288" t="s">
        <v>570</v>
      </c>
      <c r="F27" s="289">
        <v>45</v>
      </c>
      <c r="G27" s="289"/>
      <c r="H27" s="289">
        <f t="shared" si="0"/>
        <v>45</v>
      </c>
      <c r="I27" s="306">
        <f t="shared" si="1"/>
        <v>0</v>
      </c>
      <c r="J27" s="288" t="s">
        <v>561</v>
      </c>
      <c r="K27" s="288" t="s">
        <v>576</v>
      </c>
    </row>
    <row r="28" s="264" customFormat="1" ht="35.25" customHeight="1" spans="1:11">
      <c r="A28" s="287"/>
      <c r="B28" s="287" t="s">
        <v>567</v>
      </c>
      <c r="C28" s="294"/>
      <c r="D28" s="288" t="s">
        <v>577</v>
      </c>
      <c r="E28" s="288" t="s">
        <v>570</v>
      </c>
      <c r="F28" s="289">
        <v>30</v>
      </c>
      <c r="G28" s="289">
        <v>22.3732</v>
      </c>
      <c r="H28" s="289">
        <f t="shared" si="0"/>
        <v>7.6268</v>
      </c>
      <c r="I28" s="306">
        <f t="shared" si="1"/>
        <v>0.745773333333333</v>
      </c>
      <c r="J28" s="288" t="s">
        <v>561</v>
      </c>
      <c r="K28" s="288"/>
    </row>
    <row r="29" s="264" customFormat="1" ht="69" customHeight="1" spans="1:11">
      <c r="A29" s="287"/>
      <c r="B29" s="287" t="s">
        <v>567</v>
      </c>
      <c r="C29" s="294"/>
      <c r="D29" s="288" t="s">
        <v>578</v>
      </c>
      <c r="E29" s="288" t="s">
        <v>570</v>
      </c>
      <c r="F29" s="289">
        <v>30</v>
      </c>
      <c r="G29" s="289"/>
      <c r="H29" s="289">
        <f t="shared" si="0"/>
        <v>30</v>
      </c>
      <c r="I29" s="306">
        <f t="shared" si="1"/>
        <v>0</v>
      </c>
      <c r="J29" s="288" t="s">
        <v>561</v>
      </c>
      <c r="K29" s="288" t="s">
        <v>579</v>
      </c>
    </row>
    <row r="30" s="264" customFormat="1" ht="35.1" customHeight="1" spans="1:11">
      <c r="A30" s="287"/>
      <c r="B30" s="287" t="s">
        <v>567</v>
      </c>
      <c r="C30" s="294"/>
      <c r="D30" s="288" t="s">
        <v>580</v>
      </c>
      <c r="E30" s="288" t="s">
        <v>570</v>
      </c>
      <c r="F30" s="289">
        <v>40</v>
      </c>
      <c r="G30" s="289"/>
      <c r="H30" s="289">
        <f t="shared" si="0"/>
        <v>40</v>
      </c>
      <c r="I30" s="306">
        <f t="shared" si="1"/>
        <v>0</v>
      </c>
      <c r="J30" s="288" t="s">
        <v>561</v>
      </c>
      <c r="K30" s="288" t="s">
        <v>581</v>
      </c>
    </row>
    <row r="31" s="264" customFormat="1" ht="35.1" customHeight="1" spans="1:11">
      <c r="A31" s="287"/>
      <c r="B31" s="287" t="s">
        <v>567</v>
      </c>
      <c r="C31" s="294"/>
      <c r="D31" s="288" t="s">
        <v>582</v>
      </c>
      <c r="E31" s="288" t="s">
        <v>570</v>
      </c>
      <c r="F31" s="289">
        <v>40</v>
      </c>
      <c r="G31" s="289"/>
      <c r="H31" s="289">
        <f t="shared" si="0"/>
        <v>40</v>
      </c>
      <c r="I31" s="306">
        <f t="shared" si="1"/>
        <v>0</v>
      </c>
      <c r="J31" s="288" t="s">
        <v>561</v>
      </c>
      <c r="K31" s="288" t="s">
        <v>583</v>
      </c>
    </row>
    <row r="32" s="264" customFormat="1" ht="35.1" customHeight="1" spans="1:11">
      <c r="A32" s="287"/>
      <c r="B32" s="287" t="s">
        <v>567</v>
      </c>
      <c r="C32" s="294"/>
      <c r="D32" s="288" t="s">
        <v>584</v>
      </c>
      <c r="E32" s="288" t="s">
        <v>570</v>
      </c>
      <c r="F32" s="289">
        <v>20</v>
      </c>
      <c r="G32" s="289"/>
      <c r="H32" s="289">
        <f t="shared" si="0"/>
        <v>20</v>
      </c>
      <c r="I32" s="306">
        <f t="shared" si="1"/>
        <v>0</v>
      </c>
      <c r="J32" s="288" t="s">
        <v>561</v>
      </c>
      <c r="K32" s="288" t="s">
        <v>585</v>
      </c>
    </row>
    <row r="33" s="264" customFormat="1" ht="35.1" customHeight="1" spans="1:11">
      <c r="A33" s="287"/>
      <c r="B33" s="287" t="s">
        <v>567</v>
      </c>
      <c r="C33" s="294"/>
      <c r="D33" s="288" t="s">
        <v>586</v>
      </c>
      <c r="E33" s="288" t="s">
        <v>570</v>
      </c>
      <c r="F33" s="289">
        <v>5</v>
      </c>
      <c r="G33" s="289">
        <v>0.784</v>
      </c>
      <c r="H33" s="289">
        <f t="shared" si="0"/>
        <v>4.216</v>
      </c>
      <c r="I33" s="306">
        <f t="shared" si="1"/>
        <v>0.1568</v>
      </c>
      <c r="J33" s="288" t="s">
        <v>561</v>
      </c>
      <c r="K33" s="288" t="s">
        <v>587</v>
      </c>
    </row>
    <row r="34" s="264" customFormat="1" ht="51" customHeight="1" spans="1:11">
      <c r="A34" s="287"/>
      <c r="B34" s="287" t="s">
        <v>567</v>
      </c>
      <c r="C34" s="294"/>
      <c r="D34" s="288" t="s">
        <v>588</v>
      </c>
      <c r="E34" s="288" t="s">
        <v>570</v>
      </c>
      <c r="F34" s="289">
        <v>30</v>
      </c>
      <c r="G34" s="289">
        <v>3.1857</v>
      </c>
      <c r="H34" s="289">
        <f t="shared" si="0"/>
        <v>26.8143</v>
      </c>
      <c r="I34" s="306">
        <f t="shared" si="1"/>
        <v>0.10619</v>
      </c>
      <c r="J34" s="288" t="s">
        <v>561</v>
      </c>
      <c r="K34" s="288" t="s">
        <v>589</v>
      </c>
    </row>
    <row r="35" s="264" customFormat="1" ht="48.75" customHeight="1" spans="1:11">
      <c r="A35" s="287"/>
      <c r="B35" s="287" t="s">
        <v>567</v>
      </c>
      <c r="C35" s="294"/>
      <c r="D35" s="288" t="s">
        <v>590</v>
      </c>
      <c r="E35" s="288" t="s">
        <v>570</v>
      </c>
      <c r="F35" s="295">
        <v>50</v>
      </c>
      <c r="G35" s="289"/>
      <c r="H35" s="289">
        <f t="shared" si="0"/>
        <v>50</v>
      </c>
      <c r="I35" s="306">
        <f t="shared" si="1"/>
        <v>0</v>
      </c>
      <c r="J35" s="288" t="s">
        <v>591</v>
      </c>
      <c r="K35" s="288" t="s">
        <v>592</v>
      </c>
    </row>
    <row r="36" s="264" customFormat="1" ht="45" customHeight="1" spans="1:11">
      <c r="A36" s="287"/>
      <c r="B36" s="287" t="s">
        <v>567</v>
      </c>
      <c r="C36" s="294"/>
      <c r="D36" s="288" t="s">
        <v>593</v>
      </c>
      <c r="E36" s="288" t="s">
        <v>570</v>
      </c>
      <c r="F36" s="289">
        <v>18</v>
      </c>
      <c r="G36" s="289"/>
      <c r="H36" s="289">
        <f t="shared" si="0"/>
        <v>18</v>
      </c>
      <c r="I36" s="306">
        <f t="shared" si="1"/>
        <v>0</v>
      </c>
      <c r="J36" s="288" t="s">
        <v>594</v>
      </c>
      <c r="K36" s="288" t="s">
        <v>595</v>
      </c>
    </row>
    <row r="37" s="264" customFormat="1" ht="35.1" customHeight="1" spans="1:11">
      <c r="A37" s="287"/>
      <c r="B37" s="287" t="s">
        <v>567</v>
      </c>
      <c r="C37" s="294"/>
      <c r="D37" s="288" t="s">
        <v>596</v>
      </c>
      <c r="E37" s="288" t="s">
        <v>570</v>
      </c>
      <c r="F37" s="289">
        <v>40</v>
      </c>
      <c r="G37" s="289">
        <v>40</v>
      </c>
      <c r="H37" s="289">
        <f t="shared" si="0"/>
        <v>0</v>
      </c>
      <c r="I37" s="306">
        <f t="shared" si="1"/>
        <v>1</v>
      </c>
      <c r="J37" s="288" t="s">
        <v>525</v>
      </c>
      <c r="K37" s="288"/>
    </row>
    <row r="38" s="264" customFormat="1" ht="54.75" customHeight="1" spans="1:11">
      <c r="A38" s="287"/>
      <c r="B38" s="287" t="s">
        <v>567</v>
      </c>
      <c r="C38" s="294"/>
      <c r="D38" s="288" t="s">
        <v>597</v>
      </c>
      <c r="E38" s="288" t="s">
        <v>570</v>
      </c>
      <c r="F38" s="289">
        <v>22</v>
      </c>
      <c r="G38" s="289">
        <v>21.85</v>
      </c>
      <c r="H38" s="289">
        <f t="shared" si="0"/>
        <v>0.149999999999999</v>
      </c>
      <c r="I38" s="306">
        <f t="shared" si="1"/>
        <v>0.993181818181818</v>
      </c>
      <c r="J38" s="288" t="s">
        <v>525</v>
      </c>
      <c r="K38" s="288"/>
    </row>
    <row r="39" s="264" customFormat="1" ht="45" customHeight="1" spans="1:11">
      <c r="A39" s="287"/>
      <c r="B39" s="287" t="s">
        <v>567</v>
      </c>
      <c r="C39" s="294"/>
      <c r="D39" s="288" t="s">
        <v>598</v>
      </c>
      <c r="E39" s="288" t="s">
        <v>570</v>
      </c>
      <c r="F39" s="289">
        <v>10</v>
      </c>
      <c r="G39" s="289">
        <v>5.79</v>
      </c>
      <c r="H39" s="289">
        <f t="shared" si="0"/>
        <v>4.21</v>
      </c>
      <c r="I39" s="306">
        <f t="shared" si="1"/>
        <v>0.579</v>
      </c>
      <c r="J39" s="288" t="s">
        <v>534</v>
      </c>
      <c r="K39" s="288"/>
    </row>
    <row r="40" s="264" customFormat="1" ht="53.25" customHeight="1" spans="1:11">
      <c r="A40" s="287"/>
      <c r="B40" s="287" t="s">
        <v>567</v>
      </c>
      <c r="C40" s="294"/>
      <c r="D40" s="288" t="s">
        <v>599</v>
      </c>
      <c r="E40" s="288" t="s">
        <v>570</v>
      </c>
      <c r="F40" s="289">
        <v>15</v>
      </c>
      <c r="G40" s="289"/>
      <c r="H40" s="289">
        <f t="shared" si="0"/>
        <v>15</v>
      </c>
      <c r="I40" s="306">
        <f t="shared" si="1"/>
        <v>0</v>
      </c>
      <c r="J40" s="288" t="s">
        <v>534</v>
      </c>
      <c r="K40" s="292" t="s">
        <v>600</v>
      </c>
    </row>
    <row r="41" s="264" customFormat="1" ht="42.75" customHeight="1" spans="1:11">
      <c r="A41" s="287"/>
      <c r="B41" s="287" t="s">
        <v>567</v>
      </c>
      <c r="C41" s="294"/>
      <c r="D41" s="288" t="s">
        <v>601</v>
      </c>
      <c r="E41" s="288" t="s">
        <v>570</v>
      </c>
      <c r="F41" s="289">
        <v>5</v>
      </c>
      <c r="G41" s="289"/>
      <c r="H41" s="289">
        <f t="shared" si="0"/>
        <v>5</v>
      </c>
      <c r="I41" s="306">
        <f t="shared" si="1"/>
        <v>0</v>
      </c>
      <c r="J41" s="288" t="s">
        <v>534</v>
      </c>
      <c r="K41" s="292" t="s">
        <v>600</v>
      </c>
    </row>
    <row r="42" s="264" customFormat="1" ht="63.75" customHeight="1" spans="1:11">
      <c r="A42" s="287"/>
      <c r="B42" s="287" t="s">
        <v>567</v>
      </c>
      <c r="C42" s="294"/>
      <c r="D42" s="288" t="s">
        <v>602</v>
      </c>
      <c r="E42" s="288" t="s">
        <v>570</v>
      </c>
      <c r="F42" s="289">
        <v>22</v>
      </c>
      <c r="G42" s="289"/>
      <c r="H42" s="289">
        <f t="shared" si="0"/>
        <v>22</v>
      </c>
      <c r="I42" s="306">
        <f t="shared" si="1"/>
        <v>0</v>
      </c>
      <c r="J42" s="288" t="s">
        <v>534</v>
      </c>
      <c r="K42" s="288" t="s">
        <v>603</v>
      </c>
    </row>
    <row r="43" s="264" customFormat="1" ht="35.1" customHeight="1" spans="1:11">
      <c r="A43" s="287"/>
      <c r="B43" s="287" t="s">
        <v>567</v>
      </c>
      <c r="C43" s="294"/>
      <c r="D43" s="288" t="s">
        <v>604</v>
      </c>
      <c r="E43" s="288" t="s">
        <v>570</v>
      </c>
      <c r="F43" s="289">
        <v>28</v>
      </c>
      <c r="G43" s="289"/>
      <c r="H43" s="289">
        <f t="shared" si="0"/>
        <v>28</v>
      </c>
      <c r="I43" s="306">
        <f t="shared" si="1"/>
        <v>0</v>
      </c>
      <c r="J43" s="288" t="s">
        <v>605</v>
      </c>
      <c r="K43" s="291" t="s">
        <v>606</v>
      </c>
    </row>
    <row r="44" s="264" customFormat="1" ht="35.1" customHeight="1" spans="1:11">
      <c r="A44" s="287"/>
      <c r="B44" s="287" t="s">
        <v>567</v>
      </c>
      <c r="C44" s="294"/>
      <c r="D44" s="288" t="s">
        <v>607</v>
      </c>
      <c r="E44" s="288" t="s">
        <v>570</v>
      </c>
      <c r="F44" s="289">
        <v>2</v>
      </c>
      <c r="G44" s="289">
        <v>1.29</v>
      </c>
      <c r="H44" s="289">
        <f t="shared" si="0"/>
        <v>0.71</v>
      </c>
      <c r="I44" s="306">
        <f t="shared" si="1"/>
        <v>0.645</v>
      </c>
      <c r="J44" s="288" t="s">
        <v>605</v>
      </c>
      <c r="K44" s="288"/>
    </row>
    <row r="45" s="264" customFormat="1" ht="48" customHeight="1" spans="1:11">
      <c r="A45" s="287"/>
      <c r="B45" s="287" t="s">
        <v>567</v>
      </c>
      <c r="C45" s="294"/>
      <c r="D45" s="288" t="s">
        <v>608</v>
      </c>
      <c r="E45" s="288" t="s">
        <v>570</v>
      </c>
      <c r="F45" s="289">
        <v>0.5</v>
      </c>
      <c r="G45" s="289">
        <v>0.12</v>
      </c>
      <c r="H45" s="289">
        <f t="shared" si="0"/>
        <v>0.38</v>
      </c>
      <c r="I45" s="306">
        <f t="shared" si="1"/>
        <v>0.24</v>
      </c>
      <c r="J45" s="288" t="s">
        <v>609</v>
      </c>
      <c r="K45" s="288" t="s">
        <v>610</v>
      </c>
    </row>
    <row r="46" s="264" customFormat="1" ht="35.1" customHeight="1" spans="1:11">
      <c r="A46" s="287"/>
      <c r="B46" s="287" t="s">
        <v>567</v>
      </c>
      <c r="C46" s="294"/>
      <c r="D46" s="288" t="s">
        <v>611</v>
      </c>
      <c r="E46" s="288" t="s">
        <v>570</v>
      </c>
      <c r="F46" s="295">
        <v>3.5</v>
      </c>
      <c r="G46" s="289">
        <v>2.41</v>
      </c>
      <c r="H46" s="289">
        <f t="shared" si="0"/>
        <v>1.09</v>
      </c>
      <c r="I46" s="306">
        <f t="shared" si="1"/>
        <v>0.688571428571429</v>
      </c>
      <c r="J46" s="288" t="s">
        <v>612</v>
      </c>
      <c r="K46" s="288" t="s">
        <v>613</v>
      </c>
    </row>
    <row r="47" s="264" customFormat="1" ht="35.1" customHeight="1" spans="1:11">
      <c r="A47" s="287"/>
      <c r="B47" s="287" t="s">
        <v>567</v>
      </c>
      <c r="C47" s="296"/>
      <c r="D47" s="288" t="s">
        <v>614</v>
      </c>
      <c r="E47" s="288" t="s">
        <v>570</v>
      </c>
      <c r="F47" s="295">
        <v>4</v>
      </c>
      <c r="G47" s="289">
        <v>1.64</v>
      </c>
      <c r="H47" s="289">
        <f t="shared" si="0"/>
        <v>2.36</v>
      </c>
      <c r="I47" s="306">
        <f t="shared" si="1"/>
        <v>0.41</v>
      </c>
      <c r="J47" s="288" t="s">
        <v>612</v>
      </c>
      <c r="K47" s="288" t="s">
        <v>613</v>
      </c>
    </row>
    <row r="48" s="264" customFormat="1" ht="47.25" customHeight="1" spans="1:11">
      <c r="A48" s="287"/>
      <c r="B48" s="287" t="s">
        <v>567</v>
      </c>
      <c r="C48" s="293" t="s">
        <v>615</v>
      </c>
      <c r="D48" s="288" t="s">
        <v>616</v>
      </c>
      <c r="E48" s="288" t="s">
        <v>570</v>
      </c>
      <c r="F48" s="289">
        <v>33</v>
      </c>
      <c r="G48" s="289"/>
      <c r="H48" s="289">
        <f t="shared" si="0"/>
        <v>33</v>
      </c>
      <c r="I48" s="306">
        <f t="shared" si="1"/>
        <v>0</v>
      </c>
      <c r="J48" s="288" t="s">
        <v>561</v>
      </c>
      <c r="K48" s="288" t="s">
        <v>617</v>
      </c>
    </row>
    <row r="49" s="264" customFormat="1" ht="35.1" customHeight="1" spans="1:11">
      <c r="A49" s="287"/>
      <c r="B49" s="287" t="s">
        <v>567</v>
      </c>
      <c r="C49" s="294"/>
      <c r="D49" s="288" t="s">
        <v>618</v>
      </c>
      <c r="E49" s="288" t="s">
        <v>570</v>
      </c>
      <c r="F49" s="289">
        <v>12</v>
      </c>
      <c r="G49" s="289">
        <v>8.0194</v>
      </c>
      <c r="H49" s="289">
        <f t="shared" si="0"/>
        <v>3.9806</v>
      </c>
      <c r="I49" s="306">
        <f t="shared" si="1"/>
        <v>0.668283333333333</v>
      </c>
      <c r="J49" s="288" t="s">
        <v>561</v>
      </c>
      <c r="K49" s="288"/>
    </row>
    <row r="50" s="264" customFormat="1" ht="35.1" customHeight="1" spans="1:11">
      <c r="A50" s="287"/>
      <c r="B50" s="287" t="s">
        <v>567</v>
      </c>
      <c r="C50" s="294"/>
      <c r="D50" s="288" t="s">
        <v>619</v>
      </c>
      <c r="E50" s="288" t="s">
        <v>570</v>
      </c>
      <c r="F50" s="289">
        <v>15</v>
      </c>
      <c r="G50" s="289"/>
      <c r="H50" s="289">
        <f t="shared" si="0"/>
        <v>15</v>
      </c>
      <c r="I50" s="306">
        <f t="shared" si="1"/>
        <v>0</v>
      </c>
      <c r="J50" s="288" t="s">
        <v>561</v>
      </c>
      <c r="K50" s="288" t="s">
        <v>620</v>
      </c>
    </row>
    <row r="51" s="264" customFormat="1" ht="35.1" customHeight="1" spans="1:11">
      <c r="A51" s="287"/>
      <c r="B51" s="287" t="s">
        <v>567</v>
      </c>
      <c r="C51" s="294"/>
      <c r="D51" s="288" t="s">
        <v>621</v>
      </c>
      <c r="E51" s="288" t="s">
        <v>570</v>
      </c>
      <c r="F51" s="289">
        <v>12</v>
      </c>
      <c r="G51" s="289"/>
      <c r="H51" s="289">
        <f t="shared" si="0"/>
        <v>12</v>
      </c>
      <c r="I51" s="306">
        <f t="shared" si="1"/>
        <v>0</v>
      </c>
      <c r="J51" s="288" t="s">
        <v>561</v>
      </c>
      <c r="K51" s="288" t="s">
        <v>617</v>
      </c>
    </row>
    <row r="52" s="264" customFormat="1" ht="35.1" customHeight="1" spans="1:11">
      <c r="A52" s="287"/>
      <c r="B52" s="287" t="s">
        <v>567</v>
      </c>
      <c r="C52" s="294"/>
      <c r="D52" s="288" t="s">
        <v>622</v>
      </c>
      <c r="E52" s="288" t="s">
        <v>570</v>
      </c>
      <c r="F52" s="289">
        <v>8</v>
      </c>
      <c r="G52" s="289"/>
      <c r="H52" s="289">
        <f t="shared" si="0"/>
        <v>8</v>
      </c>
      <c r="I52" s="306">
        <f t="shared" si="1"/>
        <v>0</v>
      </c>
      <c r="J52" s="288" t="s">
        <v>561</v>
      </c>
      <c r="K52" s="288" t="s">
        <v>617</v>
      </c>
    </row>
    <row r="53" s="264" customFormat="1" ht="35.1" customHeight="1" spans="1:11">
      <c r="A53" s="287"/>
      <c r="B53" s="287" t="s">
        <v>567</v>
      </c>
      <c r="C53" s="296"/>
      <c r="D53" s="288" t="s">
        <v>623</v>
      </c>
      <c r="E53" s="288" t="s">
        <v>570</v>
      </c>
      <c r="F53" s="289">
        <v>10</v>
      </c>
      <c r="G53" s="289"/>
      <c r="H53" s="289">
        <f t="shared" si="0"/>
        <v>10</v>
      </c>
      <c r="I53" s="306">
        <f t="shared" si="1"/>
        <v>0</v>
      </c>
      <c r="J53" s="288" t="s">
        <v>561</v>
      </c>
      <c r="K53" s="288" t="s">
        <v>617</v>
      </c>
    </row>
    <row r="54" s="265" customFormat="1" ht="35.1" customHeight="1" spans="1:11">
      <c r="A54" s="281" t="s">
        <v>520</v>
      </c>
      <c r="B54" s="290" t="s">
        <v>624</v>
      </c>
      <c r="C54" s="283"/>
      <c r="D54" s="284"/>
      <c r="E54" s="285"/>
      <c r="F54" s="286">
        <f>F55</f>
        <v>40</v>
      </c>
      <c r="G54" s="286">
        <v>15.46</v>
      </c>
      <c r="H54" s="286">
        <f t="shared" si="0"/>
        <v>24.54</v>
      </c>
      <c r="I54" s="305">
        <f t="shared" si="1"/>
        <v>0.3865</v>
      </c>
      <c r="J54" s="285"/>
      <c r="K54" s="285"/>
    </row>
    <row r="55" s="264" customFormat="1" ht="35.1" customHeight="1" spans="1:11">
      <c r="A55" s="287"/>
      <c r="B55" s="287" t="s">
        <v>625</v>
      </c>
      <c r="C55" s="288" t="s">
        <v>626</v>
      </c>
      <c r="D55" s="288" t="s">
        <v>626</v>
      </c>
      <c r="E55" s="288" t="s">
        <v>627</v>
      </c>
      <c r="F55" s="289">
        <v>40</v>
      </c>
      <c r="G55" s="289">
        <v>11.47</v>
      </c>
      <c r="H55" s="289">
        <f t="shared" si="0"/>
        <v>28.53</v>
      </c>
      <c r="I55" s="306">
        <f t="shared" si="1"/>
        <v>0.28675</v>
      </c>
      <c r="J55" s="288" t="s">
        <v>628</v>
      </c>
      <c r="K55" s="288" t="s">
        <v>629</v>
      </c>
    </row>
    <row r="56" s="265" customFormat="1" ht="35.1" customHeight="1" spans="1:11">
      <c r="A56" s="281" t="s">
        <v>520</v>
      </c>
      <c r="B56" s="290" t="s">
        <v>630</v>
      </c>
      <c r="C56" s="283"/>
      <c r="D56" s="284"/>
      <c r="E56" s="285"/>
      <c r="F56" s="286">
        <f>F57+F58+F59+F60+F61+F62+F63</f>
        <v>232.66</v>
      </c>
      <c r="G56" s="286">
        <f>G57+G58+G59+G60+G61+G62+G63</f>
        <v>121.68</v>
      </c>
      <c r="H56" s="286">
        <f>H57+H58+H59+H60+H61+H62+H63</f>
        <v>110.98</v>
      </c>
      <c r="I56" s="305">
        <f t="shared" si="1"/>
        <v>0.522994928221439</v>
      </c>
      <c r="J56" s="285"/>
      <c r="K56" s="285"/>
    </row>
    <row r="57" s="264" customFormat="1" ht="35.1" customHeight="1" spans="1:11">
      <c r="A57" s="287"/>
      <c r="B57" s="287" t="s">
        <v>631</v>
      </c>
      <c r="C57" s="288" t="s">
        <v>632</v>
      </c>
      <c r="D57" s="288" t="s">
        <v>632</v>
      </c>
      <c r="E57" s="288" t="s">
        <v>633</v>
      </c>
      <c r="F57" s="295">
        <v>20</v>
      </c>
      <c r="G57" s="289">
        <v>0</v>
      </c>
      <c r="H57" s="289">
        <f t="shared" si="0"/>
        <v>20</v>
      </c>
      <c r="I57" s="306">
        <f t="shared" si="1"/>
        <v>0</v>
      </c>
      <c r="J57" s="288" t="s">
        <v>612</v>
      </c>
      <c r="K57" s="288" t="s">
        <v>634</v>
      </c>
    </row>
    <row r="58" s="264" customFormat="1" ht="35.1" customHeight="1" spans="1:11">
      <c r="A58" s="287"/>
      <c r="B58" s="287" t="s">
        <v>631</v>
      </c>
      <c r="C58" s="288" t="s">
        <v>635</v>
      </c>
      <c r="D58" s="288" t="s">
        <v>635</v>
      </c>
      <c r="E58" s="288" t="s">
        <v>635</v>
      </c>
      <c r="F58" s="289">
        <v>40</v>
      </c>
      <c r="G58" s="289">
        <v>34.26</v>
      </c>
      <c r="H58" s="289">
        <f t="shared" si="0"/>
        <v>5.74</v>
      </c>
      <c r="I58" s="306">
        <f t="shared" si="1"/>
        <v>0.8565</v>
      </c>
      <c r="J58" s="288" t="s">
        <v>628</v>
      </c>
      <c r="K58" s="288"/>
    </row>
    <row r="59" s="264" customFormat="1" ht="35.1" customHeight="1" spans="1:11">
      <c r="A59" s="287"/>
      <c r="B59" s="287" t="s">
        <v>631</v>
      </c>
      <c r="C59" s="288" t="s">
        <v>636</v>
      </c>
      <c r="D59" s="288" t="s">
        <v>637</v>
      </c>
      <c r="E59" s="288" t="s">
        <v>637</v>
      </c>
      <c r="F59" s="289">
        <v>4</v>
      </c>
      <c r="G59" s="289">
        <v>0.25</v>
      </c>
      <c r="H59" s="289">
        <f t="shared" si="0"/>
        <v>3.75</v>
      </c>
      <c r="I59" s="306">
        <f t="shared" si="1"/>
        <v>0.0625</v>
      </c>
      <c r="J59" s="288" t="s">
        <v>628</v>
      </c>
      <c r="K59" s="288"/>
    </row>
    <row r="60" s="264" customFormat="1" ht="35.1" customHeight="1" spans="1:11">
      <c r="A60" s="287"/>
      <c r="B60" s="287" t="s">
        <v>631</v>
      </c>
      <c r="C60" s="288" t="s">
        <v>638</v>
      </c>
      <c r="D60" s="288" t="s">
        <v>638</v>
      </c>
      <c r="E60" s="288" t="s">
        <v>638</v>
      </c>
      <c r="F60" s="289">
        <v>10</v>
      </c>
      <c r="G60" s="289">
        <v>0.97</v>
      </c>
      <c r="H60" s="289">
        <f t="shared" si="0"/>
        <v>9.03</v>
      </c>
      <c r="I60" s="306">
        <f t="shared" si="1"/>
        <v>0.097</v>
      </c>
      <c r="J60" s="288" t="s">
        <v>628</v>
      </c>
      <c r="K60" s="288"/>
    </row>
    <row r="61" s="264" customFormat="1" ht="35.1" customHeight="1" spans="1:11">
      <c r="A61" s="287"/>
      <c r="B61" s="287" t="s">
        <v>631</v>
      </c>
      <c r="C61" s="288" t="s">
        <v>639</v>
      </c>
      <c r="D61" s="288" t="s">
        <v>639</v>
      </c>
      <c r="E61" s="288" t="s">
        <v>524</v>
      </c>
      <c r="F61" s="289">
        <v>10.7</v>
      </c>
      <c r="G61" s="289">
        <v>1.83</v>
      </c>
      <c r="H61" s="289">
        <f t="shared" si="0"/>
        <v>8.87</v>
      </c>
      <c r="I61" s="306">
        <f t="shared" si="1"/>
        <v>0.171028037383178</v>
      </c>
      <c r="J61" s="288" t="s">
        <v>612</v>
      </c>
      <c r="K61" s="288" t="s">
        <v>640</v>
      </c>
    </row>
    <row r="62" s="264" customFormat="1" ht="89.25" customHeight="1" spans="1:12">
      <c r="A62" s="287"/>
      <c r="B62" s="287" t="s">
        <v>631</v>
      </c>
      <c r="C62" s="288" t="s">
        <v>641</v>
      </c>
      <c r="D62" s="288" t="s">
        <v>641</v>
      </c>
      <c r="E62" s="288" t="s">
        <v>642</v>
      </c>
      <c r="F62" s="289">
        <v>32.4</v>
      </c>
      <c r="G62" s="289">
        <v>0</v>
      </c>
      <c r="H62" s="289">
        <f t="shared" si="0"/>
        <v>32.4</v>
      </c>
      <c r="I62" s="306">
        <f t="shared" si="1"/>
        <v>0</v>
      </c>
      <c r="J62" s="288" t="s">
        <v>540</v>
      </c>
      <c r="K62" s="307" t="s">
        <v>643</v>
      </c>
      <c r="L62" s="264" t="s">
        <v>644</v>
      </c>
    </row>
    <row r="63" s="264" customFormat="1" ht="35.1" customHeight="1" spans="1:11">
      <c r="A63" s="287"/>
      <c r="B63" s="287" t="s">
        <v>631</v>
      </c>
      <c r="C63" s="288" t="s">
        <v>645</v>
      </c>
      <c r="D63" s="288" t="s">
        <v>646</v>
      </c>
      <c r="E63" s="288"/>
      <c r="F63" s="297">
        <v>115.56</v>
      </c>
      <c r="G63" s="297">
        <v>84.37</v>
      </c>
      <c r="H63" s="297">
        <f t="shared" si="0"/>
        <v>31.19</v>
      </c>
      <c r="I63" s="308">
        <f t="shared" si="1"/>
        <v>0.730096919349256</v>
      </c>
      <c r="J63" s="288" t="s">
        <v>628</v>
      </c>
      <c r="K63" s="288"/>
    </row>
    <row r="64" spans="1:11">
      <c r="A64" s="298"/>
      <c r="B64" s="298"/>
      <c r="C64" s="299"/>
      <c r="D64" s="299"/>
      <c r="E64" s="299"/>
      <c r="F64" s="300"/>
      <c r="G64" s="300"/>
      <c r="H64" s="300"/>
      <c r="I64" s="309"/>
      <c r="J64" s="299"/>
      <c r="K64" s="300"/>
    </row>
    <row r="65" spans="1:11">
      <c r="A65" s="298"/>
      <c r="B65" s="298"/>
      <c r="C65" s="299"/>
      <c r="D65" s="299"/>
      <c r="E65" s="299"/>
      <c r="F65" s="300"/>
      <c r="G65" s="300"/>
      <c r="H65" s="300"/>
      <c r="I65" s="309"/>
      <c r="J65" s="299"/>
      <c r="K65" s="300"/>
    </row>
    <row r="66" spans="1:11">
      <c r="A66" s="298"/>
      <c r="B66" s="298"/>
      <c r="C66" s="299"/>
      <c r="D66" s="299"/>
      <c r="E66" s="299"/>
      <c r="F66" s="300"/>
      <c r="G66" s="300"/>
      <c r="H66" s="300"/>
      <c r="I66" s="309"/>
      <c r="J66" s="299"/>
      <c r="K66" s="300"/>
    </row>
    <row r="67" spans="1:11">
      <c r="A67" s="298"/>
      <c r="B67" s="298"/>
      <c r="C67" s="299"/>
      <c r="D67" s="299"/>
      <c r="E67" s="299"/>
      <c r="F67" s="300"/>
      <c r="G67" s="300"/>
      <c r="H67" s="300"/>
      <c r="I67" s="309"/>
      <c r="J67" s="299"/>
      <c r="K67" s="300"/>
    </row>
    <row r="68" spans="1:11">
      <c r="A68" s="298"/>
      <c r="B68" s="298"/>
      <c r="C68" s="299"/>
      <c r="D68" s="299"/>
      <c r="E68" s="299"/>
      <c r="F68" s="300"/>
      <c r="G68" s="300"/>
      <c r="H68" s="300"/>
      <c r="I68" s="309"/>
      <c r="J68" s="299"/>
      <c r="K68" s="300"/>
    </row>
    <row r="69" spans="1:11">
      <c r="A69" s="298"/>
      <c r="B69" s="298"/>
      <c r="C69" s="299"/>
      <c r="D69" s="299"/>
      <c r="E69" s="299"/>
      <c r="F69" s="300"/>
      <c r="G69" s="300"/>
      <c r="H69" s="300"/>
      <c r="I69" s="309"/>
      <c r="J69" s="299"/>
      <c r="K69" s="300"/>
    </row>
    <row r="70" spans="1:11">
      <c r="A70" s="298"/>
      <c r="B70" s="298"/>
      <c r="C70" s="299"/>
      <c r="D70" s="299"/>
      <c r="E70" s="299"/>
      <c r="F70" s="300"/>
      <c r="G70" s="300"/>
      <c r="H70" s="300"/>
      <c r="I70" s="309"/>
      <c r="J70" s="299"/>
      <c r="K70" s="300"/>
    </row>
    <row r="71" spans="1:11">
      <c r="A71" s="298"/>
      <c r="B71" s="298"/>
      <c r="C71" s="299"/>
      <c r="D71" s="299"/>
      <c r="E71" s="299"/>
      <c r="F71" s="300"/>
      <c r="G71" s="300"/>
      <c r="H71" s="300"/>
      <c r="I71" s="309"/>
      <c r="J71" s="299"/>
      <c r="K71" s="300"/>
    </row>
    <row r="72" spans="1:11">
      <c r="A72" s="298"/>
      <c r="B72" s="298"/>
      <c r="C72" s="299"/>
      <c r="D72" s="299"/>
      <c r="E72" s="299"/>
      <c r="F72" s="300"/>
      <c r="G72" s="300"/>
      <c r="H72" s="300"/>
      <c r="I72" s="309"/>
      <c r="J72" s="299"/>
      <c r="K72" s="300"/>
    </row>
    <row r="73" spans="3:11">
      <c r="C73" s="270"/>
      <c r="D73" s="299"/>
      <c r="E73" s="299"/>
      <c r="F73" s="310"/>
      <c r="G73" s="310"/>
      <c r="H73" s="310"/>
      <c r="I73" s="311"/>
      <c r="J73" s="299"/>
      <c r="K73" s="270"/>
    </row>
  </sheetData>
  <autoFilter ref="A3:K63">
    <extLst/>
  </autoFilter>
  <mergeCells count="12">
    <mergeCell ref="A1:F1"/>
    <mergeCell ref="A4:E4"/>
    <mergeCell ref="B5:D5"/>
    <mergeCell ref="B8:D8"/>
    <mergeCell ref="B11:D11"/>
    <mergeCell ref="B16:D16"/>
    <mergeCell ref="B18:D18"/>
    <mergeCell ref="B23:D23"/>
    <mergeCell ref="B54:D54"/>
    <mergeCell ref="B56:D56"/>
    <mergeCell ref="C24:C47"/>
    <mergeCell ref="C48:C53"/>
  </mergeCells>
  <printOptions horizontalCentered="1"/>
  <pageMargins left="0.393055555555556" right="0.393055555555556" top="0.393055555555556" bottom="0.393055555555556" header="0.314583333333333" footer="0.314583333333333"/>
  <pageSetup paperSize="9" scale="71" orientation="landscape" blackAndWhite="1" errors="blank"/>
  <headerFooter>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DC22"/>
  <sheetViews>
    <sheetView zoomScale="90" zoomScaleNormal="90" topLeftCell="F1" workbookViewId="0">
      <pane xSplit="5" ySplit="10" topLeftCell="K11" activePane="bottomRight" state="frozen"/>
      <selection/>
      <selection pane="topRight"/>
      <selection pane="bottomLeft"/>
      <selection pane="bottomRight" activeCell="W26" sqref="W26"/>
    </sheetView>
  </sheetViews>
  <sheetFormatPr defaultColWidth="9" defaultRowHeight="14.25"/>
  <cols>
    <col min="1" max="1" width="7" style="4" hidden="1" customWidth="1"/>
    <col min="2" max="2" width="6.38333333333333" style="4" hidden="1" customWidth="1"/>
    <col min="3" max="3" width="11.3833333333333" style="4" hidden="1" customWidth="1"/>
    <col min="4" max="4" width="3.75" style="4" hidden="1" customWidth="1"/>
    <col min="5" max="5" width="5.75" style="4" hidden="1" customWidth="1"/>
    <col min="6" max="6" width="7.25" style="4" hidden="1" customWidth="1"/>
    <col min="7" max="7" width="8" style="4" hidden="1" customWidth="1"/>
    <col min="8" max="8" width="8.13333333333333" style="4" hidden="1" customWidth="1"/>
    <col min="9" max="9" width="10.1333333333333" style="5" customWidth="1"/>
    <col min="10" max="10" width="24.3833333333333" style="6" customWidth="1"/>
    <col min="11" max="13" width="10.6333333333333" style="7" customWidth="1"/>
    <col min="14" max="14" width="10.6333333333333" style="8" customWidth="1"/>
    <col min="15" max="15" width="9.25" style="9" customWidth="1"/>
    <col min="16" max="16" width="8.25" style="9" customWidth="1"/>
    <col min="17" max="17" width="9.13333333333333" style="10" customWidth="1"/>
    <col min="18" max="18" width="8.25" style="11" customWidth="1"/>
    <col min="19" max="20" width="6.63333333333333" style="11" customWidth="1"/>
    <col min="21" max="21" width="7.25" style="10" customWidth="1"/>
    <col min="22" max="22" width="8" style="10" customWidth="1"/>
    <col min="23" max="27" width="6.63333333333333" style="10" customWidth="1"/>
    <col min="28" max="28" width="9.63333333333333" style="4" hidden="1" customWidth="1"/>
    <col min="29" max="29" width="7.88333333333333" style="4" hidden="1" customWidth="1"/>
    <col min="30" max="30" width="7.13333333333333" style="4" hidden="1" customWidth="1"/>
    <col min="31" max="31" width="9.5" style="4" hidden="1" customWidth="1"/>
    <col min="32" max="32" width="7.25" style="4" hidden="1" customWidth="1"/>
    <col min="33" max="34" width="6.75" style="12" hidden="1" customWidth="1"/>
    <col min="35" max="35" width="14.3833333333333" style="13" hidden="1" customWidth="1"/>
    <col min="36" max="37" width="14.1333333333333" style="13" hidden="1" customWidth="1"/>
    <col min="38" max="38" width="14.3833333333333" style="13" hidden="1" customWidth="1"/>
    <col min="39" max="39" width="13.6333333333333" style="14" hidden="1" customWidth="1"/>
    <col min="40" max="40" width="13.5" style="14" hidden="1" customWidth="1"/>
    <col min="41" max="41" width="12.6333333333333" style="15" hidden="1" customWidth="1"/>
    <col min="42" max="42" width="12.1333333333333" style="15" hidden="1" customWidth="1"/>
    <col min="43" max="43" width="12.1333333333333" style="14" hidden="1" customWidth="1"/>
    <col min="44" max="44" width="13.8833333333333" style="14" hidden="1" customWidth="1"/>
    <col min="45" max="45" width="12.75" style="15" hidden="1" customWidth="1"/>
    <col min="46" max="46" width="11.6333333333333" style="15" hidden="1" customWidth="1"/>
    <col min="47" max="47" width="12.6333333333333" style="15" hidden="1" customWidth="1"/>
    <col min="48" max="48" width="13.25" style="15" hidden="1" customWidth="1"/>
    <col min="49" max="49" width="13.6333333333333" style="15" hidden="1" customWidth="1"/>
    <col min="50" max="50" width="13" style="15" hidden="1" customWidth="1"/>
    <col min="51" max="52" width="12.75" style="15" hidden="1" customWidth="1"/>
    <col min="53" max="53" width="13.1333333333333" style="15" hidden="1" customWidth="1"/>
    <col min="54" max="54" width="13" style="15" hidden="1" customWidth="1"/>
    <col min="55" max="55" width="12.3833333333333" style="15" hidden="1" customWidth="1"/>
    <col min="56" max="56" width="12.6333333333333" style="15" hidden="1" customWidth="1"/>
    <col min="57" max="59" width="11.6333333333333" style="15" hidden="1" customWidth="1"/>
    <col min="60" max="60" width="13" style="15" hidden="1" customWidth="1"/>
    <col min="61" max="61" width="12.25" style="15" hidden="1" customWidth="1"/>
    <col min="62" max="62" width="11.6333333333333" style="15" hidden="1" customWidth="1"/>
    <col min="63" max="68" width="11.6333333333333" style="14" hidden="1" customWidth="1"/>
    <col min="69" max="69" width="13" style="15" hidden="1" customWidth="1"/>
    <col min="70" max="70" width="13.3833333333333" style="15" hidden="1" customWidth="1"/>
    <col min="71" max="71" width="11.6333333333333" style="15" hidden="1" customWidth="1"/>
    <col min="72" max="72" width="13" style="15" hidden="1" customWidth="1"/>
    <col min="73" max="73" width="11.5" style="16" hidden="1" customWidth="1"/>
    <col min="74" max="75" width="13" style="15" hidden="1" customWidth="1"/>
    <col min="76" max="76" width="12.6333333333333" style="15" hidden="1" customWidth="1"/>
    <col min="77" max="77" width="12.25" style="15" hidden="1" customWidth="1"/>
    <col min="78" max="78" width="12.3833333333333" style="15" hidden="1" customWidth="1"/>
    <col min="79" max="79" width="12.25" style="15" hidden="1" customWidth="1"/>
    <col min="80" max="80" width="12.8833333333333" style="15" hidden="1" customWidth="1"/>
    <col min="81" max="81" width="13.6333333333333" style="15" hidden="1" customWidth="1"/>
    <col min="82" max="82" width="13" style="16" customWidth="1"/>
    <col min="83" max="83" width="11.5" style="16" customWidth="1"/>
    <col min="84" max="84" width="10.25" style="15" customWidth="1"/>
    <col min="85" max="85" width="9.75" style="15" customWidth="1"/>
    <col min="86" max="86" width="13.75" style="4" customWidth="1"/>
    <col min="87" max="88" width="12.6333333333333" style="17" customWidth="1"/>
    <col min="89" max="89" width="12.5" style="4" customWidth="1"/>
    <col min="90" max="91" width="8.25" style="4" customWidth="1"/>
    <col min="92" max="92" width="10.8833333333333" style="18" customWidth="1"/>
    <col min="93" max="93" width="9" style="18" hidden="1" customWidth="1"/>
    <col min="94" max="95" width="9" style="18"/>
    <col min="96" max="96" width="11.8833333333333" style="18" customWidth="1"/>
    <col min="97" max="97" width="12.6333333333333" style="18" customWidth="1"/>
    <col min="98" max="99" width="9" style="18"/>
    <col min="100" max="100" width="9.63333333333333" style="18" customWidth="1"/>
    <col min="101" max="107" width="9" style="18"/>
    <col min="108" max="16384" width="9" style="4"/>
  </cols>
  <sheetData>
    <row r="1" spans="35:38">
      <c r="AI1" s="117">
        <v>267321</v>
      </c>
      <c r="AJ1" s="118" t="e">
        <f>AI11-AI1</f>
        <v>#REF!</v>
      </c>
      <c r="AL1" s="119"/>
    </row>
    <row r="2" spans="8:78">
      <c r="H2" s="19" t="s">
        <v>647</v>
      </c>
      <c r="J2" s="41" t="s">
        <v>648</v>
      </c>
      <c r="K2" s="42" t="s">
        <v>649</v>
      </c>
      <c r="BK2" s="182"/>
      <c r="BZ2" s="198"/>
    </row>
    <row r="3" spans="8:89">
      <c r="H3" s="20" t="s">
        <v>650</v>
      </c>
      <c r="I3" s="43"/>
      <c r="J3" s="44" t="s">
        <v>651</v>
      </c>
      <c r="AI3" s="120" t="e">
        <f>AI11-SUM(AI13:AI13,#REF!,#REF!,#REF!,#REF!,#REF!,#REF!,#REF!)</f>
        <v>#REF!</v>
      </c>
      <c r="AJ3" s="120" t="e">
        <f>AJ11-SUM(AJ13:AJ13,#REF!,#REF!,#REF!,#REF!,#REF!,#REF!,#REF!)</f>
        <v>#REF!</v>
      </c>
      <c r="AK3" s="120" t="e">
        <f>AK11-SUM(AK13:AK13,#REF!,#REF!,#REF!,#REF!,#REF!,#REF!,#REF!)</f>
        <v>#REF!</v>
      </c>
      <c r="AL3" s="120"/>
      <c r="AM3" s="121" t="e">
        <f>AM11-SUM(AM13:AM13,#REF!,#REF!,#REF!,#REF!,#REF!,#REF!,#REF!)</f>
        <v>#REF!</v>
      </c>
      <c r="AN3" s="121" t="e">
        <f>AN11-SUM(AN13:AN13,#REF!,#REF!,#REF!,#REF!,#REF!,#REF!,#REF!)</f>
        <v>#REF!</v>
      </c>
      <c r="AO3" s="121" t="e">
        <f>AO11-SUM(AO13:AO13,#REF!,#REF!,#REF!,#REF!,#REF!,#REF!,#REF!)</f>
        <v>#REF!</v>
      </c>
      <c r="AP3" s="121" t="e">
        <f>AP11-SUM(AP13:AP13,#REF!,#REF!,#REF!,#REF!,#REF!,#REF!,#REF!)</f>
        <v>#REF!</v>
      </c>
      <c r="AQ3" s="121" t="e">
        <f>AQ11-SUM(AQ13:AQ13,#REF!,#REF!,#REF!,#REF!,#REF!,#REF!,#REF!)</f>
        <v>#REF!</v>
      </c>
      <c r="AR3" s="121"/>
      <c r="AS3" s="121" t="e">
        <f>AS11-SUM(AS13:AS13,#REF!,#REF!,#REF!,#REF!,#REF!,#REF!,#REF!)</f>
        <v>#REF!</v>
      </c>
      <c r="AT3" s="121" t="e">
        <f>AT11-SUM(AT13:AT13,#REF!,#REF!,#REF!,#REF!,#REF!,#REF!,#REF!)</f>
        <v>#REF!</v>
      </c>
      <c r="AU3" s="121" t="e">
        <f>AU11-SUM(AU13:AU13,#REF!,#REF!,#REF!,#REF!,#REF!,#REF!,#REF!)</f>
        <v>#REF!</v>
      </c>
      <c r="AV3" s="121"/>
      <c r="AW3" s="121"/>
      <c r="AX3" s="121"/>
      <c r="AY3" s="121"/>
      <c r="AZ3" s="121"/>
      <c r="BA3" s="121"/>
      <c r="BB3" s="121"/>
      <c r="BC3" s="121"/>
      <c r="BD3" s="121"/>
      <c r="BE3" s="121"/>
      <c r="BF3" s="121"/>
      <c r="BG3" s="121"/>
      <c r="BH3" s="121"/>
      <c r="BI3" s="121" t="e">
        <f>BI11-SUM(BI13:BI13,#REF!,#REF!,#REF!,#REF!,#REF!,#REF!,#REF!)</f>
        <v>#REF!</v>
      </c>
      <c r="BJ3" s="121" t="e">
        <f>BJ11-SUM(BJ13:BJ13,#REF!,#REF!,#REF!,#REF!,#REF!,#REF!,#REF!)</f>
        <v>#REF!</v>
      </c>
      <c r="BK3" s="121" t="e">
        <f>BK11-SUM(BK13:BK13,#REF!,#REF!,#REF!,#REF!,#REF!,#REF!,#REF!)</f>
        <v>#REF!</v>
      </c>
      <c r="BL3" s="121"/>
      <c r="BM3" s="121"/>
      <c r="BN3" s="121"/>
      <c r="BO3" s="121"/>
      <c r="BP3" s="121"/>
      <c r="BQ3" s="121" t="e">
        <f>BQ11-SUM(BQ13:BQ13,#REF!,#REF!,#REF!,#REF!,#REF!,#REF!,#REF!)</f>
        <v>#REF!</v>
      </c>
      <c r="BR3" s="121"/>
      <c r="BS3" s="121"/>
      <c r="BT3" s="121"/>
      <c r="BU3" s="199" t="e">
        <f>BU11-SUM(BU13:BU13,#REF!,#REF!,#REF!,#REF!,#REF!,#REF!,#REF!)</f>
        <v>#REF!</v>
      </c>
      <c r="BV3" s="121" t="e">
        <f>BV11-SUM(BV13:BV13,#REF!,#REF!,#REF!,#REF!,#REF!,#REF!,#REF!)</f>
        <v>#REF!</v>
      </c>
      <c r="BW3" s="121" t="e">
        <f>BW11-SUM(BW13:BW13,#REF!,#REF!,#REF!,#REF!,#REF!,#REF!,#REF!)</f>
        <v>#REF!</v>
      </c>
      <c r="BX3" s="121" t="e">
        <f>BX11-SUM(BX13:BX13,#REF!,#REF!,#REF!,#REF!,#REF!,#REF!,#REF!)</f>
        <v>#REF!</v>
      </c>
      <c r="BY3" s="121" t="e">
        <f>BY11-SUM(BY13:BY13,#REF!,#REF!,#REF!,#REF!,#REF!,#REF!,#REF!)</f>
        <v>#REF!</v>
      </c>
      <c r="BZ3" s="121" t="e">
        <f>BZ11-SUM(BZ13:BZ13,#REF!,#REF!,#REF!,#REF!,#REF!,#REF!,#REF!)</f>
        <v>#REF!</v>
      </c>
      <c r="CA3" s="121"/>
      <c r="CB3" s="121"/>
      <c r="CC3" s="121"/>
      <c r="CD3" s="199" t="e">
        <f>CD11-SUM(CD13:CD13,#REF!,#REF!,#REF!,#REF!,#REF!,#REF!,#REF!)</f>
        <v>#REF!</v>
      </c>
      <c r="CE3" s="199" t="e">
        <f>CE11-SUM(CE13:CE13,#REF!,#REF!,#REF!,#REF!,#REF!,#REF!,#REF!)</f>
        <v>#REF!</v>
      </c>
      <c r="CF3" s="121" t="e">
        <f>CF11-SUM(CF13:CF13,#REF!,#REF!,#REF!,#REF!,#REF!,#REF!,#REF!)</f>
        <v>#REF!</v>
      </c>
      <c r="CG3" s="121" t="e">
        <f>CG11-SUM(CG13:CG13,#REF!,#REF!,#REF!,#REF!,#REF!,#REF!,#REF!)</f>
        <v>#REF!</v>
      </c>
      <c r="CH3" s="120" t="e">
        <f>CH11-SUM(CH13:CH13,#REF!,#REF!,#REF!,#REF!,#REF!,#REF!,#REF!)</f>
        <v>#REF!</v>
      </c>
      <c r="CI3" s="121"/>
      <c r="CJ3" s="121"/>
      <c r="CK3" s="120" t="e">
        <f>CK11-SUM(CK13:CK13,#REF!,#REF!,#REF!,#REF!,#REF!,#REF!,#REF!)</f>
        <v>#REF!</v>
      </c>
    </row>
    <row r="4" ht="18.75" customHeight="1" spans="1:91">
      <c r="A4" s="21"/>
      <c r="B4" s="21"/>
      <c r="C4" s="21"/>
      <c r="D4" s="21"/>
      <c r="E4" s="21"/>
      <c r="H4" s="22" t="s">
        <v>652</v>
      </c>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row>
    <row r="5" ht="15" spans="1:90">
      <c r="A5" s="23"/>
      <c r="B5" s="23"/>
      <c r="C5" s="23"/>
      <c r="D5" s="23"/>
      <c r="E5" s="23"/>
      <c r="H5" s="24" t="s">
        <v>653</v>
      </c>
      <c r="J5" s="46" t="s">
        <v>654</v>
      </c>
      <c r="K5" s="47"/>
      <c r="L5" s="47"/>
      <c r="M5" s="47"/>
      <c r="N5" s="48"/>
      <c r="O5" s="49"/>
      <c r="P5" s="49"/>
      <c r="Q5" s="68"/>
      <c r="R5" s="49" t="s">
        <v>655</v>
      </c>
      <c r="S5" s="49"/>
      <c r="T5" s="49"/>
      <c r="U5" s="68"/>
      <c r="V5" s="69"/>
      <c r="W5" s="69"/>
      <c r="X5" s="69"/>
      <c r="Y5" s="69"/>
      <c r="Z5" s="69"/>
      <c r="AA5" s="68"/>
      <c r="AI5" s="118"/>
      <c r="AM5" s="122">
        <v>3.3048</v>
      </c>
      <c r="AQ5" s="164"/>
      <c r="AR5" s="165"/>
      <c r="AS5" s="122">
        <v>3.6</v>
      </c>
      <c r="AU5" s="122">
        <v>2.4</v>
      </c>
      <c r="AV5" s="122">
        <v>1.4</v>
      </c>
      <c r="AW5" s="122">
        <v>1.60572</v>
      </c>
      <c r="AY5" s="122">
        <v>1.284576</v>
      </c>
      <c r="BA5" s="122">
        <v>1.861</v>
      </c>
      <c r="BB5" s="122">
        <v>0.7444</v>
      </c>
      <c r="BC5" s="171">
        <v>0.5118</v>
      </c>
      <c r="BD5" s="171">
        <v>0.5118</v>
      </c>
      <c r="BE5" s="171">
        <v>0.0279</v>
      </c>
      <c r="BF5" s="171">
        <v>0.0744</v>
      </c>
      <c r="BR5" s="122">
        <v>0.375</v>
      </c>
      <c r="BU5" s="200" t="e">
        <f>SUBTOTAL(9,BU11:BU9696)</f>
        <v>#REF!</v>
      </c>
      <c r="BV5" s="171">
        <f>2.0344+0.2728</f>
        <v>2.3072</v>
      </c>
      <c r="BW5" s="171">
        <v>4.1484</v>
      </c>
      <c r="BX5" s="201">
        <v>0.8</v>
      </c>
      <c r="BY5" s="202">
        <v>1.21584</v>
      </c>
      <c r="BZ5" s="201">
        <v>0.85</v>
      </c>
      <c r="CA5" s="171">
        <v>0.2727</v>
      </c>
      <c r="CB5" s="171">
        <v>0.399</v>
      </c>
      <c r="CC5" s="212"/>
      <c r="CE5" s="213"/>
      <c r="CF5" s="198"/>
      <c r="CG5" s="198"/>
      <c r="CH5" s="214"/>
      <c r="CI5" s="215"/>
      <c r="CJ5" s="215"/>
      <c r="CK5" s="214"/>
      <c r="CL5" s="4" t="s">
        <v>507</v>
      </c>
    </row>
    <row r="6" s="1" customFormat="1" ht="15" customHeight="1" spans="1:107">
      <c r="A6" s="25" t="s">
        <v>656</v>
      </c>
      <c r="B6" s="26" t="s">
        <v>657</v>
      </c>
      <c r="C6" s="26" t="s">
        <v>658</v>
      </c>
      <c r="D6" s="26" t="s">
        <v>659</v>
      </c>
      <c r="E6" s="27" t="s">
        <v>660</v>
      </c>
      <c r="F6" s="27" t="s">
        <v>661</v>
      </c>
      <c r="G6" s="27" t="s">
        <v>662</v>
      </c>
      <c r="H6" s="27" t="s">
        <v>662</v>
      </c>
      <c r="I6" s="50" t="s">
        <v>663</v>
      </c>
      <c r="J6" s="26" t="s">
        <v>664</v>
      </c>
      <c r="K6" s="51" t="s">
        <v>665</v>
      </c>
      <c r="L6" s="25"/>
      <c r="M6" s="51" t="s">
        <v>666</v>
      </c>
      <c r="N6" s="25"/>
      <c r="O6" s="26" t="s">
        <v>667</v>
      </c>
      <c r="P6" s="26" t="s">
        <v>668</v>
      </c>
      <c r="Q6" s="70" t="s">
        <v>669</v>
      </c>
      <c r="R6" s="51" t="s">
        <v>670</v>
      </c>
      <c r="S6" s="71"/>
      <c r="T6" s="25"/>
      <c r="U6" s="72" t="s">
        <v>671</v>
      </c>
      <c r="V6" s="73" t="s">
        <v>672</v>
      </c>
      <c r="W6" s="74"/>
      <c r="X6" s="74"/>
      <c r="Y6" s="74"/>
      <c r="Z6" s="92" t="s">
        <v>673</v>
      </c>
      <c r="AA6" s="93"/>
      <c r="AB6" s="94" t="s">
        <v>674</v>
      </c>
      <c r="AC6" s="95"/>
      <c r="AD6" s="95"/>
      <c r="AE6" s="95"/>
      <c r="AF6" s="95"/>
      <c r="AG6" s="95"/>
      <c r="AH6" s="123"/>
      <c r="AI6" s="124" t="s">
        <v>675</v>
      </c>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8"/>
      <c r="CN6" s="237"/>
      <c r="CO6" s="238"/>
      <c r="CP6" s="239"/>
      <c r="CQ6" s="239"/>
      <c r="CR6" s="239"/>
      <c r="CS6" s="239"/>
      <c r="CT6" s="259"/>
      <c r="CU6" s="239"/>
      <c r="CV6" s="239"/>
      <c r="CW6" s="239"/>
      <c r="CX6" s="260"/>
      <c r="CY6" s="260"/>
      <c r="CZ6" s="260"/>
      <c r="DA6" s="260"/>
      <c r="DB6" s="260"/>
      <c r="DC6" s="260"/>
    </row>
    <row r="7" s="1" customFormat="1" customHeight="1" spans="1:107">
      <c r="A7" s="28"/>
      <c r="B7" s="29"/>
      <c r="C7" s="29"/>
      <c r="D7" s="29"/>
      <c r="E7" s="30"/>
      <c r="F7" s="30"/>
      <c r="G7" s="30"/>
      <c r="H7" s="30"/>
      <c r="I7" s="52"/>
      <c r="J7" s="29"/>
      <c r="K7" s="53"/>
      <c r="L7" s="28"/>
      <c r="M7" s="53"/>
      <c r="N7" s="28"/>
      <c r="O7" s="29"/>
      <c r="P7" s="29"/>
      <c r="Q7" s="75"/>
      <c r="R7" s="53"/>
      <c r="S7" s="76"/>
      <c r="T7" s="28"/>
      <c r="U7" s="77"/>
      <c r="V7" s="78"/>
      <c r="W7" s="79"/>
      <c r="X7" s="79"/>
      <c r="Y7" s="79"/>
      <c r="Z7" s="85"/>
      <c r="AA7" s="93"/>
      <c r="AB7" s="96" t="s">
        <v>676</v>
      </c>
      <c r="AC7" s="97" t="s">
        <v>677</v>
      </c>
      <c r="AD7" s="98" t="s">
        <v>678</v>
      </c>
      <c r="AE7" s="98" t="s">
        <v>679</v>
      </c>
      <c r="AF7" s="97" t="s">
        <v>680</v>
      </c>
      <c r="AG7" s="126" t="s">
        <v>681</v>
      </c>
      <c r="AH7" s="127" t="s">
        <v>682</v>
      </c>
      <c r="AI7" s="128" t="s">
        <v>683</v>
      </c>
      <c r="AJ7" s="51" t="s">
        <v>684</v>
      </c>
      <c r="AK7" s="129" t="s">
        <v>685</v>
      </c>
      <c r="AL7" s="130"/>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85"/>
      <c r="BU7" s="203" t="s">
        <v>686</v>
      </c>
      <c r="BV7" s="203"/>
      <c r="BW7" s="203"/>
      <c r="BX7" s="203"/>
      <c r="BY7" s="203"/>
      <c r="BZ7" s="203"/>
      <c r="CA7" s="203"/>
      <c r="CB7" s="203"/>
      <c r="CC7" s="203"/>
      <c r="CD7" s="216" t="s">
        <v>687</v>
      </c>
      <c r="CE7" s="217"/>
      <c r="CF7" s="217"/>
      <c r="CG7" s="217"/>
      <c r="CH7" s="217"/>
      <c r="CI7" s="217"/>
      <c r="CJ7" s="217"/>
      <c r="CK7" s="240"/>
      <c r="CL7" s="71" t="s">
        <v>688</v>
      </c>
      <c r="CM7" s="56" t="s">
        <v>689</v>
      </c>
      <c r="CN7" s="237"/>
      <c r="CO7" s="238"/>
      <c r="CP7" s="239"/>
      <c r="CQ7" s="239"/>
      <c r="CR7" s="239"/>
      <c r="CS7" s="239"/>
      <c r="CT7" s="259"/>
      <c r="CU7" s="239"/>
      <c r="CV7" s="239"/>
      <c r="CW7" s="239"/>
      <c r="CX7" s="260"/>
      <c r="CY7" s="260"/>
      <c r="CZ7" s="260"/>
      <c r="DA7" s="260"/>
      <c r="DB7" s="260"/>
      <c r="DC7" s="260"/>
    </row>
    <row r="8" s="1" customFormat="1" ht="13.5" customHeight="1" spans="1:107">
      <c r="A8" s="28"/>
      <c r="B8" s="29"/>
      <c r="C8" s="29"/>
      <c r="D8" s="29"/>
      <c r="E8" s="30"/>
      <c r="F8" s="30"/>
      <c r="G8" s="30"/>
      <c r="H8" s="30"/>
      <c r="I8" s="52"/>
      <c r="J8" s="29"/>
      <c r="K8" s="53"/>
      <c r="L8" s="28"/>
      <c r="M8" s="53"/>
      <c r="N8" s="28"/>
      <c r="O8" s="29"/>
      <c r="P8" s="29"/>
      <c r="Q8" s="75"/>
      <c r="R8" s="53"/>
      <c r="S8" s="76"/>
      <c r="T8" s="28"/>
      <c r="U8" s="77"/>
      <c r="V8" s="78"/>
      <c r="W8" s="79"/>
      <c r="X8" s="79"/>
      <c r="Y8" s="79"/>
      <c r="Z8" s="85"/>
      <c r="AA8" s="93"/>
      <c r="AB8" s="99"/>
      <c r="AC8" s="100"/>
      <c r="AD8" s="101"/>
      <c r="AE8" s="101"/>
      <c r="AF8" s="100"/>
      <c r="AG8" s="132"/>
      <c r="AH8" s="133"/>
      <c r="AI8" s="134"/>
      <c r="AJ8" s="53"/>
      <c r="AK8" s="135" t="s">
        <v>690</v>
      </c>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86"/>
      <c r="BQ8" s="136" t="s">
        <v>691</v>
      </c>
      <c r="BR8" s="136"/>
      <c r="BS8" s="136"/>
      <c r="BT8" s="187"/>
      <c r="BU8" s="204"/>
      <c r="BV8" s="204"/>
      <c r="BW8" s="204"/>
      <c r="BX8" s="204"/>
      <c r="BY8" s="204"/>
      <c r="BZ8" s="204"/>
      <c r="CA8" s="204"/>
      <c r="CB8" s="204"/>
      <c r="CC8" s="204"/>
      <c r="CD8" s="218" t="s">
        <v>692</v>
      </c>
      <c r="CE8" s="219" t="s">
        <v>678</v>
      </c>
      <c r="CF8" s="220"/>
      <c r="CG8" s="221"/>
      <c r="CH8" s="222" t="s">
        <v>693</v>
      </c>
      <c r="CI8" s="223" t="s">
        <v>694</v>
      </c>
      <c r="CJ8" s="222" t="s">
        <v>695</v>
      </c>
      <c r="CK8" s="241" t="s">
        <v>696</v>
      </c>
      <c r="CL8" s="76"/>
      <c r="CM8" s="56"/>
      <c r="CN8" s="237"/>
      <c r="CO8" s="238"/>
      <c r="CP8" s="239"/>
      <c r="CQ8" s="239"/>
      <c r="CR8" s="239"/>
      <c r="CS8" s="239"/>
      <c r="CT8" s="259"/>
      <c r="CU8" s="239"/>
      <c r="CV8" s="239"/>
      <c r="CW8" s="239"/>
      <c r="CX8" s="260"/>
      <c r="CY8" s="260"/>
      <c r="CZ8" s="260"/>
      <c r="DA8" s="260"/>
      <c r="DB8" s="260"/>
      <c r="DC8" s="260"/>
    </row>
    <row r="9" s="1" customFormat="1" customHeight="1" spans="1:107">
      <c r="A9" s="28"/>
      <c r="B9" s="29"/>
      <c r="C9" s="29"/>
      <c r="D9" s="29"/>
      <c r="E9" s="30"/>
      <c r="F9" s="30"/>
      <c r="G9" s="30"/>
      <c r="H9" s="30"/>
      <c r="I9" s="52"/>
      <c r="J9" s="29"/>
      <c r="K9" s="54"/>
      <c r="L9" s="31"/>
      <c r="M9" s="54"/>
      <c r="N9" s="31"/>
      <c r="O9" s="29"/>
      <c r="P9" s="32"/>
      <c r="Q9" s="75"/>
      <c r="R9" s="54"/>
      <c r="S9" s="80"/>
      <c r="T9" s="31"/>
      <c r="U9" s="77"/>
      <c r="V9" s="81"/>
      <c r="W9" s="82"/>
      <c r="X9" s="82"/>
      <c r="Y9" s="82"/>
      <c r="Z9" s="85"/>
      <c r="AA9" s="93"/>
      <c r="AB9" s="99"/>
      <c r="AC9" s="100"/>
      <c r="AD9" s="101"/>
      <c r="AE9" s="101"/>
      <c r="AF9" s="100"/>
      <c r="AG9" s="132"/>
      <c r="AH9" s="133"/>
      <c r="AI9" s="134"/>
      <c r="AJ9" s="53"/>
      <c r="AK9" s="137" t="s">
        <v>697</v>
      </c>
      <c r="AL9" s="138" t="s">
        <v>698</v>
      </c>
      <c r="AM9" s="139"/>
      <c r="AN9" s="139"/>
      <c r="AO9" s="139"/>
      <c r="AP9" s="139"/>
      <c r="AQ9" s="139"/>
      <c r="AR9" s="139"/>
      <c r="AS9" s="139"/>
      <c r="AT9" s="139"/>
      <c r="AU9" s="139"/>
      <c r="AV9" s="139"/>
      <c r="AW9" s="139"/>
      <c r="AX9" s="139"/>
      <c r="AY9" s="172"/>
      <c r="AZ9" s="138" t="s">
        <v>699</v>
      </c>
      <c r="BA9" s="139"/>
      <c r="BB9" s="139"/>
      <c r="BC9" s="139"/>
      <c r="BD9" s="139"/>
      <c r="BE9" s="139"/>
      <c r="BF9" s="139"/>
      <c r="BG9" s="172"/>
      <c r="BH9" s="138" t="s">
        <v>673</v>
      </c>
      <c r="BI9" s="139"/>
      <c r="BJ9" s="139"/>
      <c r="BK9" s="139"/>
      <c r="BL9" s="139"/>
      <c r="BM9" s="139"/>
      <c r="BN9" s="139"/>
      <c r="BO9" s="139"/>
      <c r="BP9" s="172"/>
      <c r="BQ9" s="188" t="s">
        <v>692</v>
      </c>
      <c r="BR9" s="189" t="s">
        <v>670</v>
      </c>
      <c r="BS9" s="190"/>
      <c r="BT9" s="191"/>
      <c r="BU9" s="205"/>
      <c r="BV9" s="205"/>
      <c r="BW9" s="205"/>
      <c r="BX9" s="205"/>
      <c r="BY9" s="205"/>
      <c r="BZ9" s="205"/>
      <c r="CA9" s="205"/>
      <c r="CB9" s="205"/>
      <c r="CC9" s="205"/>
      <c r="CD9" s="224"/>
      <c r="CE9" s="225"/>
      <c r="CF9" s="226"/>
      <c r="CG9" s="227"/>
      <c r="CH9" s="228"/>
      <c r="CI9" s="223"/>
      <c r="CJ9" s="228"/>
      <c r="CK9" s="242"/>
      <c r="CL9" s="76"/>
      <c r="CM9" s="56"/>
      <c r="CN9" s="237"/>
      <c r="CO9" s="238"/>
      <c r="CP9" s="239"/>
      <c r="CQ9" s="239"/>
      <c r="CR9" s="239"/>
      <c r="CS9" s="239"/>
      <c r="CT9" s="259"/>
      <c r="CU9" s="239"/>
      <c r="CV9" s="239"/>
      <c r="CW9" s="239"/>
      <c r="CX9" s="260"/>
      <c r="CY9" s="260"/>
      <c r="CZ9" s="260"/>
      <c r="DA9" s="260"/>
      <c r="DB9" s="260"/>
      <c r="DC9" s="260"/>
    </row>
    <row r="10" s="1" customFormat="1" ht="54" spans="1:107">
      <c r="A10" s="31"/>
      <c r="B10" s="32"/>
      <c r="C10" s="32"/>
      <c r="D10" s="32"/>
      <c r="E10" s="33"/>
      <c r="F10" s="33"/>
      <c r="G10" s="33"/>
      <c r="H10" s="33"/>
      <c r="I10" s="55"/>
      <c r="J10" s="32"/>
      <c r="K10" s="56" t="s">
        <v>700</v>
      </c>
      <c r="L10" s="56" t="s">
        <v>701</v>
      </c>
      <c r="M10" s="56" t="s">
        <v>700</v>
      </c>
      <c r="N10" s="56" t="s">
        <v>701</v>
      </c>
      <c r="O10" s="32"/>
      <c r="P10" s="56" t="s">
        <v>702</v>
      </c>
      <c r="Q10" s="83"/>
      <c r="R10" s="56" t="s">
        <v>702</v>
      </c>
      <c r="S10" s="56" t="s">
        <v>703</v>
      </c>
      <c r="T10" s="56" t="s">
        <v>704</v>
      </c>
      <c r="U10" s="84"/>
      <c r="V10" s="85" t="s">
        <v>692</v>
      </c>
      <c r="W10" s="85" t="s">
        <v>705</v>
      </c>
      <c r="X10" s="85" t="s">
        <v>706</v>
      </c>
      <c r="Y10" s="93" t="s">
        <v>707</v>
      </c>
      <c r="Z10" s="102" t="s">
        <v>708</v>
      </c>
      <c r="AA10" s="103" t="s">
        <v>709</v>
      </c>
      <c r="AB10" s="104"/>
      <c r="AC10" s="105"/>
      <c r="AD10" s="106"/>
      <c r="AE10" s="106"/>
      <c r="AF10" s="105"/>
      <c r="AG10" s="140"/>
      <c r="AH10" s="141"/>
      <c r="AI10" s="142"/>
      <c r="AJ10" s="54"/>
      <c r="AK10" s="143"/>
      <c r="AL10" s="142" t="s">
        <v>692</v>
      </c>
      <c r="AM10" s="144" t="s">
        <v>710</v>
      </c>
      <c r="AN10" s="144" t="s">
        <v>711</v>
      </c>
      <c r="AO10" s="166" t="s">
        <v>712</v>
      </c>
      <c r="AP10" s="167" t="s">
        <v>713</v>
      </c>
      <c r="AQ10" s="144" t="s">
        <v>714</v>
      </c>
      <c r="AR10" s="168" t="s">
        <v>715</v>
      </c>
      <c r="AS10" s="167" t="s">
        <v>716</v>
      </c>
      <c r="AT10" s="167" t="s">
        <v>717</v>
      </c>
      <c r="AU10" s="167" t="s">
        <v>718</v>
      </c>
      <c r="AV10" s="169" t="s">
        <v>719</v>
      </c>
      <c r="AW10" s="173" t="s">
        <v>720</v>
      </c>
      <c r="AX10" s="173" t="s">
        <v>721</v>
      </c>
      <c r="AY10" s="173" t="s">
        <v>722</v>
      </c>
      <c r="AZ10" s="173" t="s">
        <v>692</v>
      </c>
      <c r="BA10" s="173" t="s">
        <v>723</v>
      </c>
      <c r="BB10" s="173" t="s">
        <v>724</v>
      </c>
      <c r="BC10" s="173" t="s">
        <v>725</v>
      </c>
      <c r="BD10" s="173" t="s">
        <v>726</v>
      </c>
      <c r="BE10" s="173" t="s">
        <v>727</v>
      </c>
      <c r="BF10" s="173" t="s">
        <v>728</v>
      </c>
      <c r="BG10" s="173" t="s">
        <v>729</v>
      </c>
      <c r="BH10" s="173" t="s">
        <v>692</v>
      </c>
      <c r="BI10" s="173" t="s">
        <v>730</v>
      </c>
      <c r="BJ10" s="173" t="s">
        <v>731</v>
      </c>
      <c r="BK10" s="183" t="s">
        <v>732</v>
      </c>
      <c r="BL10" s="173" t="s">
        <v>733</v>
      </c>
      <c r="BM10" s="173" t="s">
        <v>734</v>
      </c>
      <c r="BN10" s="173" t="s">
        <v>735</v>
      </c>
      <c r="BO10" s="173" t="s">
        <v>736</v>
      </c>
      <c r="BP10" s="173" t="s">
        <v>737</v>
      </c>
      <c r="BQ10" s="167"/>
      <c r="BR10" s="192" t="s">
        <v>738</v>
      </c>
      <c r="BS10" s="192" t="s">
        <v>739</v>
      </c>
      <c r="BT10" s="193" t="s">
        <v>740</v>
      </c>
      <c r="BU10" s="206" t="s">
        <v>692</v>
      </c>
      <c r="BV10" s="192" t="s">
        <v>741</v>
      </c>
      <c r="BW10" s="192" t="s">
        <v>742</v>
      </c>
      <c r="BX10" s="192" t="s">
        <v>743</v>
      </c>
      <c r="BY10" s="192" t="s">
        <v>744</v>
      </c>
      <c r="BZ10" s="207" t="s">
        <v>745</v>
      </c>
      <c r="CA10" s="208" t="s">
        <v>746</v>
      </c>
      <c r="CB10" s="208" t="s">
        <v>726</v>
      </c>
      <c r="CC10" s="193" t="s">
        <v>740</v>
      </c>
      <c r="CD10" s="229"/>
      <c r="CE10" s="230" t="s">
        <v>747</v>
      </c>
      <c r="CF10" s="192" t="s">
        <v>748</v>
      </c>
      <c r="CG10" s="192" t="s">
        <v>749</v>
      </c>
      <c r="CH10" s="231"/>
      <c r="CI10" s="223"/>
      <c r="CJ10" s="231"/>
      <c r="CK10" s="243"/>
      <c r="CL10" s="80"/>
      <c r="CM10" s="56"/>
      <c r="CN10" s="244"/>
      <c r="CO10" s="245" t="s">
        <v>750</v>
      </c>
      <c r="CP10" s="246"/>
      <c r="CQ10" s="246"/>
      <c r="CR10" s="76"/>
      <c r="CS10" s="76"/>
      <c r="CT10" s="259"/>
      <c r="CU10" s="239"/>
      <c r="CV10" s="261"/>
      <c r="CW10" s="246"/>
      <c r="CX10" s="260"/>
      <c r="CY10" s="76"/>
      <c r="CZ10" s="76"/>
      <c r="DA10" s="260"/>
      <c r="DB10" s="76"/>
      <c r="DC10" s="76"/>
    </row>
    <row r="11" s="2" customFormat="1" ht="24.95" hidden="1" customHeight="1" spans="1:107">
      <c r="A11" s="34"/>
      <c r="B11" s="35"/>
      <c r="C11" s="35"/>
      <c r="D11" s="35"/>
      <c r="E11" s="35"/>
      <c r="F11" s="35"/>
      <c r="G11" s="35"/>
      <c r="H11" s="35"/>
      <c r="I11" s="57" t="s">
        <v>751</v>
      </c>
      <c r="J11" s="58" t="s">
        <v>518</v>
      </c>
      <c r="K11" s="59"/>
      <c r="L11" s="58"/>
      <c r="M11" s="58"/>
      <c r="N11" s="58"/>
      <c r="O11" s="58"/>
      <c r="P11" s="60" t="e">
        <f>P12+#REF!+#REF!+#REF!+#REF!</f>
        <v>#REF!</v>
      </c>
      <c r="Q11" s="60" t="e">
        <f>Q12+#REF!+#REF!+#REF!+#REF!</f>
        <v>#REF!</v>
      </c>
      <c r="R11" s="60" t="e">
        <f>R12+#REF!+#REF!+#REF!+#REF!</f>
        <v>#REF!</v>
      </c>
      <c r="S11" s="60" t="e">
        <f>S12+#REF!+#REF!+#REF!+#REF!</f>
        <v>#REF!</v>
      </c>
      <c r="T11" s="60" t="e">
        <f>T12+#REF!+#REF!+#REF!+#REF!</f>
        <v>#REF!</v>
      </c>
      <c r="U11" s="60" t="e">
        <f>U12+#REF!+#REF!+#REF!+#REF!</f>
        <v>#REF!</v>
      </c>
      <c r="V11" s="60" t="e">
        <f>V12+#REF!+#REF!+#REF!+#REF!</f>
        <v>#REF!</v>
      </c>
      <c r="W11" s="60" t="e">
        <f>W12+#REF!+#REF!+#REF!+#REF!</f>
        <v>#REF!</v>
      </c>
      <c r="X11" s="60" t="e">
        <f>X12+#REF!+#REF!+#REF!+#REF!</f>
        <v>#REF!</v>
      </c>
      <c r="Y11" s="60" t="e">
        <f>Y12+#REF!+#REF!+#REF!+#REF!</f>
        <v>#REF!</v>
      </c>
      <c r="Z11" s="60" t="e">
        <f>Z12+#REF!+#REF!+#REF!+#REF!</f>
        <v>#REF!</v>
      </c>
      <c r="AA11" s="107" t="e">
        <f>AA12+#REF!+#REF!+#REF!+#REF!</f>
        <v>#REF!</v>
      </c>
      <c r="AB11" s="108"/>
      <c r="AC11" s="109"/>
      <c r="AD11" s="109"/>
      <c r="AE11" s="109"/>
      <c r="AF11" s="109"/>
      <c r="AG11" s="109"/>
      <c r="AH11" s="145"/>
      <c r="AI11" s="146" t="e">
        <f>AI12+#REF!+#REF!+#REF!+#REF!</f>
        <v>#REF!</v>
      </c>
      <c r="AJ11" s="147" t="e">
        <f>AJ12+#REF!+#REF!+#REF!+#REF!</f>
        <v>#REF!</v>
      </c>
      <c r="AK11" s="148" t="e">
        <f>AK12+#REF!+#REF!+#REF!+#REF!</f>
        <v>#REF!</v>
      </c>
      <c r="AL11" s="149" t="e">
        <f>AL12+#REF!+#REF!+#REF!+#REF!</f>
        <v>#REF!</v>
      </c>
      <c r="AM11" s="150" t="e">
        <f>AM12+#REF!+#REF!+#REF!+#REF!</f>
        <v>#REF!</v>
      </c>
      <c r="AN11" s="150" t="e">
        <f>AN12+#REF!+#REF!+#REF!+#REF!</f>
        <v>#REF!</v>
      </c>
      <c r="AO11" s="150" t="e">
        <f>AO12+#REF!+#REF!+#REF!+#REF!</f>
        <v>#REF!</v>
      </c>
      <c r="AP11" s="150" t="e">
        <f>AP12+#REF!+#REF!+#REF!+#REF!</f>
        <v>#REF!</v>
      </c>
      <c r="AQ11" s="150" t="e">
        <f>AQ12+#REF!+#REF!+#REF!+#REF!</f>
        <v>#REF!</v>
      </c>
      <c r="AR11" s="150" t="e">
        <f>AR12+#REF!+#REF!+#REF!+#REF!</f>
        <v>#REF!</v>
      </c>
      <c r="AS11" s="150" t="e">
        <f>AS12+#REF!+#REF!+#REF!+#REF!</f>
        <v>#REF!</v>
      </c>
      <c r="AT11" s="150" t="e">
        <f>AT12+#REF!+#REF!+#REF!+#REF!</f>
        <v>#REF!</v>
      </c>
      <c r="AU11" s="150" t="e">
        <f>AU12+#REF!+#REF!+#REF!+#REF!</f>
        <v>#REF!</v>
      </c>
      <c r="AV11" s="150" t="e">
        <f>AV12+#REF!+#REF!+#REF!+#REF!</f>
        <v>#REF!</v>
      </c>
      <c r="AW11" s="174" t="e">
        <f>AW12+#REF!+#REF!+#REF!+#REF!</f>
        <v>#REF!</v>
      </c>
      <c r="AX11" s="150" t="e">
        <f>AX12+#REF!+#REF!+#REF!+#REF!</f>
        <v>#REF!</v>
      </c>
      <c r="AY11" s="146" t="e">
        <f>AY12+#REF!+#REF!+#REF!+#REF!</f>
        <v>#REF!</v>
      </c>
      <c r="AZ11" s="150" t="e">
        <f>AZ12+#REF!+#REF!+#REF!+#REF!</f>
        <v>#REF!</v>
      </c>
      <c r="BA11" s="150" t="e">
        <f>BA12+#REF!+#REF!+#REF!+#REF!</f>
        <v>#REF!</v>
      </c>
      <c r="BB11" s="150" t="e">
        <f>BB12+#REF!+#REF!+#REF!+#REF!</f>
        <v>#REF!</v>
      </c>
      <c r="BC11" s="150" t="e">
        <f>BC12+#REF!+#REF!+#REF!+#REF!</f>
        <v>#REF!</v>
      </c>
      <c r="BD11" s="150" t="e">
        <f>BD12+#REF!+#REF!+#REF!+#REF!</f>
        <v>#REF!</v>
      </c>
      <c r="BE11" s="150" t="e">
        <f>BE12+#REF!+#REF!+#REF!+#REF!</f>
        <v>#REF!</v>
      </c>
      <c r="BF11" s="150" t="e">
        <f>BF12+#REF!+#REF!+#REF!+#REF!</f>
        <v>#REF!</v>
      </c>
      <c r="BG11" s="174" t="e">
        <f>BG12+#REF!+#REF!+#REF!+#REF!</f>
        <v>#REF!</v>
      </c>
      <c r="BH11" s="150" t="e">
        <f>BH12+#REF!+#REF!+#REF!+#REF!</f>
        <v>#REF!</v>
      </c>
      <c r="BI11" s="146" t="e">
        <f>BI12+#REF!+#REF!+#REF!+#REF!</f>
        <v>#REF!</v>
      </c>
      <c r="BJ11" s="150" t="e">
        <f>BJ12+#REF!+#REF!+#REF!+#REF!</f>
        <v>#REF!</v>
      </c>
      <c r="BK11" s="174" t="e">
        <f>BK12+#REF!+#REF!+#REF!+#REF!</f>
        <v>#REF!</v>
      </c>
      <c r="BL11" s="174" t="e">
        <f>BL12+#REF!+#REF!+#REF!+#REF!</f>
        <v>#REF!</v>
      </c>
      <c r="BM11" s="174" t="e">
        <f>BM12+#REF!+#REF!+#REF!+#REF!</f>
        <v>#REF!</v>
      </c>
      <c r="BN11" s="174" t="e">
        <f>BN12+#REF!+#REF!+#REF!+#REF!</f>
        <v>#REF!</v>
      </c>
      <c r="BO11" s="174" t="e">
        <f>BO12+#REF!+#REF!+#REF!+#REF!</f>
        <v>#REF!</v>
      </c>
      <c r="BP11" s="174" t="e">
        <f>BP12+#REF!+#REF!+#REF!+#REF!</f>
        <v>#REF!</v>
      </c>
      <c r="BQ11" s="150" t="e">
        <f>BQ12+#REF!+#REF!+#REF!+#REF!</f>
        <v>#REF!</v>
      </c>
      <c r="BR11" s="150" t="e">
        <f>BR12+#REF!+#REF!+#REF!+#REF!</f>
        <v>#REF!</v>
      </c>
      <c r="BS11" s="174" t="e">
        <f>BS12+#REF!+#REF!+#REF!+#REF!</f>
        <v>#REF!</v>
      </c>
      <c r="BT11" s="194" t="e">
        <f>BT12+#REF!+#REF!+#REF!+#REF!</f>
        <v>#REF!</v>
      </c>
      <c r="BU11" s="150" t="e">
        <f>BU12+#REF!+#REF!+#REF!+#REF!</f>
        <v>#REF!</v>
      </c>
      <c r="BV11" s="150" t="e">
        <f>BV12+#REF!+#REF!+#REF!+#REF!</f>
        <v>#REF!</v>
      </c>
      <c r="BW11" s="150" t="e">
        <f>BW12+#REF!+#REF!+#REF!+#REF!</f>
        <v>#REF!</v>
      </c>
      <c r="BX11" s="150" t="e">
        <f>BX12+#REF!+#REF!+#REF!+#REF!</f>
        <v>#REF!</v>
      </c>
      <c r="BY11" s="150" t="e">
        <f>BY12+#REF!+#REF!+#REF!+#REF!</f>
        <v>#REF!</v>
      </c>
      <c r="BZ11" s="150" t="e">
        <f>BZ12+#REF!+#REF!+#REF!+#REF!</f>
        <v>#REF!</v>
      </c>
      <c r="CA11" s="146" t="e">
        <f>CA12+#REF!+#REF!+#REF!+#REF!</f>
        <v>#REF!</v>
      </c>
      <c r="CB11" s="146" t="e">
        <f>CB12+#REF!+#REF!+#REF!+#REF!</f>
        <v>#REF!</v>
      </c>
      <c r="CC11" s="146" t="e">
        <f>CC12+#REF!+#REF!+#REF!+#REF!</f>
        <v>#REF!</v>
      </c>
      <c r="CD11" s="232" t="e">
        <f>CD12+#REF!+#REF!+#REF!+#REF!</f>
        <v>#REF!</v>
      </c>
      <c r="CE11" s="150" t="e">
        <f>CE12+#REF!+#REF!+#REF!+#REF!</f>
        <v>#REF!</v>
      </c>
      <c r="CF11" s="150" t="e">
        <f>CF12+#REF!+#REF!+#REF!+#REF!</f>
        <v>#REF!</v>
      </c>
      <c r="CG11" s="150" t="e">
        <f>CG12+#REF!+#REF!+#REF!+#REF!</f>
        <v>#REF!</v>
      </c>
      <c r="CH11" s="150" t="e">
        <f>CH12+#REF!+#REF!+#REF!+#REF!</f>
        <v>#REF!</v>
      </c>
      <c r="CI11" s="174" t="e">
        <f>CI12+#REF!+#REF!+#REF!+#REF!</f>
        <v>#REF!</v>
      </c>
      <c r="CJ11" s="150" t="e">
        <f>CJ12+#REF!+#REF!+#REF!+#REF!</f>
        <v>#REF!</v>
      </c>
      <c r="CK11" s="247" t="e">
        <f>CK12+#REF!+#REF!+#REF!+#REF!</f>
        <v>#REF!</v>
      </c>
      <c r="CL11" s="248"/>
      <c r="CM11" s="249"/>
      <c r="CN11" s="250"/>
      <c r="CO11" s="250"/>
      <c r="CP11" s="251"/>
      <c r="CQ11" s="250"/>
      <c r="CR11" s="250"/>
      <c r="CS11" s="262"/>
      <c r="CT11" s="250"/>
      <c r="CU11" s="250"/>
      <c r="CV11" s="254"/>
      <c r="CW11" s="250"/>
      <c r="CX11" s="250"/>
      <c r="CY11" s="250"/>
      <c r="CZ11" s="250"/>
      <c r="DA11" s="250"/>
      <c r="DB11" s="250"/>
      <c r="DC11" s="250"/>
    </row>
    <row r="12" s="2" customFormat="1" ht="30" hidden="1" customHeight="1" spans="1:107">
      <c r="A12" s="34"/>
      <c r="B12" s="35"/>
      <c r="C12" s="35"/>
      <c r="D12" s="35"/>
      <c r="E12" s="35"/>
      <c r="F12" s="35"/>
      <c r="G12" s="35"/>
      <c r="H12" s="35"/>
      <c r="I12" s="57" t="s">
        <v>751</v>
      </c>
      <c r="J12" s="34" t="s">
        <v>752</v>
      </c>
      <c r="K12" s="61"/>
      <c r="L12" s="34"/>
      <c r="M12" s="34"/>
      <c r="N12" s="58"/>
      <c r="O12" s="58"/>
      <c r="P12" s="62">
        <f t="shared" ref="P12:AA12" si="0">SUM(P13:P13)</f>
        <v>49</v>
      </c>
      <c r="Q12" s="60">
        <f t="shared" si="0"/>
        <v>63</v>
      </c>
      <c r="R12" s="60">
        <f t="shared" si="0"/>
        <v>60</v>
      </c>
      <c r="S12" s="86">
        <f t="shared" si="0"/>
        <v>0</v>
      </c>
      <c r="T12" s="86">
        <f t="shared" si="0"/>
        <v>3</v>
      </c>
      <c r="U12" s="60">
        <f t="shared" si="0"/>
        <v>59</v>
      </c>
      <c r="V12" s="60">
        <f t="shared" si="0"/>
        <v>9</v>
      </c>
      <c r="W12" s="86">
        <f t="shared" si="0"/>
        <v>0</v>
      </c>
      <c r="X12" s="60">
        <f t="shared" si="0"/>
        <v>9</v>
      </c>
      <c r="Y12" s="86">
        <f t="shared" si="0"/>
        <v>0</v>
      </c>
      <c r="Z12" s="86">
        <f t="shared" si="0"/>
        <v>1</v>
      </c>
      <c r="AA12" s="110">
        <f t="shared" si="0"/>
        <v>4</v>
      </c>
      <c r="AB12" s="111"/>
      <c r="AC12" s="112"/>
      <c r="AD12" s="112"/>
      <c r="AE12" s="112"/>
      <c r="AF12" s="112"/>
      <c r="AG12" s="151"/>
      <c r="AH12" s="152"/>
      <c r="AI12" s="153">
        <f t="shared" ref="AI12:BN12" si="1">SUM(AI13:AI13)</f>
        <v>1299.6899102</v>
      </c>
      <c r="AJ12" s="154">
        <f t="shared" si="1"/>
        <v>1255.5201842</v>
      </c>
      <c r="AK12" s="155">
        <f t="shared" si="1"/>
        <v>1107.5781842</v>
      </c>
      <c r="AL12" s="153">
        <f t="shared" si="1"/>
        <v>854.011109</v>
      </c>
      <c r="AM12" s="156">
        <f t="shared" si="1"/>
        <v>165.2196</v>
      </c>
      <c r="AN12" s="156">
        <f t="shared" si="1"/>
        <v>385.278312</v>
      </c>
      <c r="AO12" s="156">
        <f t="shared" si="1"/>
        <v>0.792</v>
      </c>
      <c r="AP12" s="156">
        <f t="shared" si="1"/>
        <v>13.8343</v>
      </c>
      <c r="AQ12" s="156">
        <f t="shared" si="1"/>
        <v>0.282</v>
      </c>
      <c r="AR12" s="156">
        <f t="shared" si="1"/>
        <v>84.814346</v>
      </c>
      <c r="AS12" s="156">
        <f t="shared" si="1"/>
        <v>0</v>
      </c>
      <c r="AT12" s="156">
        <f t="shared" si="1"/>
        <v>0</v>
      </c>
      <c r="AU12" s="156">
        <f t="shared" si="1"/>
        <v>0</v>
      </c>
      <c r="AV12" s="156">
        <f t="shared" si="1"/>
        <v>0</v>
      </c>
      <c r="AW12" s="175">
        <f t="shared" si="1"/>
        <v>99.81031</v>
      </c>
      <c r="AX12" s="156">
        <f t="shared" si="1"/>
        <v>24.132</v>
      </c>
      <c r="AY12" s="176">
        <f t="shared" si="1"/>
        <v>79.848241</v>
      </c>
      <c r="AZ12" s="175">
        <f t="shared" si="1"/>
        <v>226.10107</v>
      </c>
      <c r="BA12" s="175">
        <f t="shared" si="1"/>
        <v>113.024843</v>
      </c>
      <c r="BB12" s="156">
        <f t="shared" si="1"/>
        <v>45.209936</v>
      </c>
      <c r="BC12" s="177">
        <f t="shared" si="1"/>
        <v>30.579025</v>
      </c>
      <c r="BD12" s="178">
        <f t="shared" si="1"/>
        <v>31.081846</v>
      </c>
      <c r="BE12" s="175">
        <f t="shared" si="1"/>
        <v>1.689288</v>
      </c>
      <c r="BF12" s="175">
        <f t="shared" si="1"/>
        <v>4.516132</v>
      </c>
      <c r="BG12" s="175">
        <f t="shared" si="1"/>
        <v>0</v>
      </c>
      <c r="BH12" s="156">
        <f t="shared" si="1"/>
        <v>27.4660052</v>
      </c>
      <c r="BI12" s="176">
        <f t="shared" si="1"/>
        <v>14.1492</v>
      </c>
      <c r="BJ12" s="175">
        <f t="shared" si="1"/>
        <v>0.8006</v>
      </c>
      <c r="BK12" s="175">
        <f t="shared" si="1"/>
        <v>3</v>
      </c>
      <c r="BL12" s="175">
        <f t="shared" si="1"/>
        <v>2.153976</v>
      </c>
      <c r="BM12" s="175">
        <f t="shared" si="1"/>
        <v>2.69247</v>
      </c>
      <c r="BN12" s="175">
        <f t="shared" si="1"/>
        <v>1.62</v>
      </c>
      <c r="BO12" s="175">
        <f t="shared" ref="BO12:CK12" si="2">SUM(BO13:BO13)</f>
        <v>0.822239</v>
      </c>
      <c r="BP12" s="175">
        <f t="shared" si="2"/>
        <v>2.2275202</v>
      </c>
      <c r="BQ12" s="156">
        <f t="shared" si="2"/>
        <v>20.25</v>
      </c>
      <c r="BR12" s="156">
        <f t="shared" si="2"/>
        <v>19.125</v>
      </c>
      <c r="BS12" s="175">
        <f t="shared" si="2"/>
        <v>1.125</v>
      </c>
      <c r="BT12" s="195">
        <f t="shared" si="2"/>
        <v>0</v>
      </c>
      <c r="BU12" s="156">
        <f t="shared" si="2"/>
        <v>44.169726</v>
      </c>
      <c r="BV12" s="156">
        <f t="shared" si="2"/>
        <v>0</v>
      </c>
      <c r="BW12" s="156">
        <f t="shared" si="2"/>
        <v>0</v>
      </c>
      <c r="BX12" s="156">
        <f t="shared" si="2"/>
        <v>7.2</v>
      </c>
      <c r="BY12" s="156">
        <f t="shared" si="2"/>
        <v>16.707534</v>
      </c>
      <c r="BZ12" s="156">
        <f t="shared" si="2"/>
        <v>9</v>
      </c>
      <c r="CA12" s="156">
        <f t="shared" si="2"/>
        <v>5.631096</v>
      </c>
      <c r="CB12" s="156">
        <f t="shared" si="2"/>
        <v>5.631096</v>
      </c>
      <c r="CC12" s="156">
        <f t="shared" si="2"/>
        <v>0</v>
      </c>
      <c r="CD12" s="176">
        <f t="shared" si="2"/>
        <v>127.692</v>
      </c>
      <c r="CE12" s="156">
        <f t="shared" si="2"/>
        <v>1.8</v>
      </c>
      <c r="CF12" s="156">
        <f t="shared" si="2"/>
        <v>1.53</v>
      </c>
      <c r="CG12" s="156">
        <f t="shared" si="2"/>
        <v>0.27</v>
      </c>
      <c r="CH12" s="156">
        <f t="shared" si="2"/>
        <v>81.9</v>
      </c>
      <c r="CI12" s="176">
        <f t="shared" si="2"/>
        <v>34.692</v>
      </c>
      <c r="CJ12" s="233">
        <f t="shared" si="2"/>
        <v>3</v>
      </c>
      <c r="CK12" s="252">
        <f t="shared" si="2"/>
        <v>6.3</v>
      </c>
      <c r="CL12" s="253"/>
      <c r="CM12" s="233"/>
      <c r="CN12" s="254"/>
      <c r="CO12" s="250"/>
      <c r="CP12" s="251"/>
      <c r="CQ12" s="250"/>
      <c r="CR12" s="254"/>
      <c r="CS12" s="263"/>
      <c r="CT12" s="250"/>
      <c r="CU12" s="250"/>
      <c r="CV12" s="254"/>
      <c r="CW12" s="250"/>
      <c r="CX12" s="250"/>
      <c r="CY12" s="250"/>
      <c r="CZ12" s="250"/>
      <c r="DA12" s="250"/>
      <c r="DB12" s="250"/>
      <c r="DC12" s="250"/>
    </row>
    <row r="13" s="3" customFormat="1" ht="24.95" customHeight="1" spans="1:107">
      <c r="A13" s="36"/>
      <c r="B13" s="37"/>
      <c r="C13" s="38" t="s">
        <v>753</v>
      </c>
      <c r="D13" s="39"/>
      <c r="E13" s="39"/>
      <c r="F13" s="39" t="s">
        <v>754</v>
      </c>
      <c r="G13" s="39"/>
      <c r="H13" s="40" t="s">
        <v>755</v>
      </c>
      <c r="I13" s="63">
        <v>147001</v>
      </c>
      <c r="J13" s="37" t="s">
        <v>756</v>
      </c>
      <c r="K13" s="64" t="s">
        <v>757</v>
      </c>
      <c r="L13" s="64" t="s">
        <v>758</v>
      </c>
      <c r="M13" s="65" t="s">
        <v>759</v>
      </c>
      <c r="N13" s="65" t="s">
        <v>760</v>
      </c>
      <c r="O13" s="66" t="s">
        <v>761</v>
      </c>
      <c r="P13" s="67">
        <v>49</v>
      </c>
      <c r="Q13" s="87">
        <f t="shared" ref="Q13" si="3">SUM(R13:T13)</f>
        <v>63</v>
      </c>
      <c r="R13" s="88">
        <f>49-3+14</f>
        <v>60</v>
      </c>
      <c r="S13" s="88"/>
      <c r="T13" s="89">
        <v>3</v>
      </c>
      <c r="U13" s="90">
        <v>59</v>
      </c>
      <c r="V13" s="91">
        <f t="shared" ref="V13" si="4">SUM(W13:Y13)</f>
        <v>9</v>
      </c>
      <c r="W13" s="90">
        <v>0</v>
      </c>
      <c r="X13" s="90">
        <v>9</v>
      </c>
      <c r="Y13" s="90">
        <v>0</v>
      </c>
      <c r="Z13" s="113">
        <v>1</v>
      </c>
      <c r="AA13" s="114">
        <v>4</v>
      </c>
      <c r="AB13" s="115"/>
      <c r="AC13" s="116"/>
      <c r="AD13" s="116"/>
      <c r="AE13" s="116"/>
      <c r="AF13" s="116"/>
      <c r="AG13" s="157">
        <v>1.3</v>
      </c>
      <c r="AH13" s="158"/>
      <c r="AI13" s="159">
        <f t="shared" ref="AI13" si="5">+AJ13+BU13</f>
        <v>1299.6899102</v>
      </c>
      <c r="AJ13" s="160">
        <f t="shared" ref="AJ13" si="6">+AK13+BQ13+CD13</f>
        <v>1255.5201842</v>
      </c>
      <c r="AK13" s="161">
        <f t="shared" ref="AK13" si="7">AL13+AZ13+BH13</f>
        <v>1107.5781842</v>
      </c>
      <c r="AL13" s="162">
        <f t="shared" ref="AL13" si="8">SUM(AM13:AY13)</f>
        <v>854.011109</v>
      </c>
      <c r="AM13" s="163">
        <v>165.2196</v>
      </c>
      <c r="AN13" s="163">
        <v>385.278312</v>
      </c>
      <c r="AO13" s="163">
        <v>0.792</v>
      </c>
      <c r="AP13" s="163">
        <v>13.8343</v>
      </c>
      <c r="AQ13" s="163">
        <v>0.282</v>
      </c>
      <c r="AR13" s="170">
        <v>84.814346</v>
      </c>
      <c r="AS13" s="163"/>
      <c r="AT13" s="163"/>
      <c r="AU13" s="163"/>
      <c r="AV13" s="163"/>
      <c r="AW13" s="179">
        <v>99.81031</v>
      </c>
      <c r="AX13" s="163">
        <v>24.132</v>
      </c>
      <c r="AY13" s="180">
        <v>79.848241</v>
      </c>
      <c r="AZ13" s="181">
        <f t="shared" ref="AZ13" si="9">SUM(BA13:BG13)</f>
        <v>226.10107</v>
      </c>
      <c r="BA13" s="163">
        <v>113.024843</v>
      </c>
      <c r="BB13" s="163">
        <v>45.209936</v>
      </c>
      <c r="BC13" s="163">
        <v>30.579025</v>
      </c>
      <c r="BD13" s="163">
        <v>31.081846</v>
      </c>
      <c r="BE13" s="163">
        <v>1.689288</v>
      </c>
      <c r="BF13" s="163">
        <v>4.516132</v>
      </c>
      <c r="BG13" s="179"/>
      <c r="BH13" s="184">
        <f t="shared" ref="BH13" si="10">SUM(BI13:BP13)</f>
        <v>27.4660052</v>
      </c>
      <c r="BI13" s="180">
        <v>14.1492</v>
      </c>
      <c r="BJ13" s="179">
        <v>0.8006</v>
      </c>
      <c r="BK13" s="179">
        <v>3</v>
      </c>
      <c r="BL13" s="179">
        <v>2.153976</v>
      </c>
      <c r="BM13" s="179">
        <v>2.69247</v>
      </c>
      <c r="BN13" s="179">
        <v>1.62</v>
      </c>
      <c r="BO13" s="179">
        <v>0.822239</v>
      </c>
      <c r="BP13" s="179">
        <v>2.2275202</v>
      </c>
      <c r="BQ13" s="196">
        <f t="shared" ref="BQ13" si="11">SUM(BR13:BT13)</f>
        <v>20.25</v>
      </c>
      <c r="BR13" s="163">
        <v>19.125</v>
      </c>
      <c r="BS13" s="163">
        <v>1.125</v>
      </c>
      <c r="BT13" s="197"/>
      <c r="BU13" s="156">
        <f t="shared" ref="BU13" si="12">SUM(BV13:CC13)</f>
        <v>44.169726</v>
      </c>
      <c r="BV13" s="209">
        <v>0</v>
      </c>
      <c r="BW13" s="209">
        <v>0</v>
      </c>
      <c r="BX13" s="209">
        <v>7.2</v>
      </c>
      <c r="BY13" s="209">
        <v>16.707534</v>
      </c>
      <c r="BZ13" s="210">
        <v>9</v>
      </c>
      <c r="CA13" s="211">
        <v>5.631096</v>
      </c>
      <c r="CB13" s="211">
        <v>5.631096</v>
      </c>
      <c r="CC13" s="211"/>
      <c r="CD13" s="234">
        <f t="shared" ref="CD13" si="13">+CE13+CH13+CI13+CJ13+CK13</f>
        <v>127.692</v>
      </c>
      <c r="CE13" s="235">
        <f t="shared" ref="CE13" si="14">+CF13+CG13</f>
        <v>1.8</v>
      </c>
      <c r="CF13" s="209">
        <v>1.53</v>
      </c>
      <c r="CG13" s="209">
        <v>0.27</v>
      </c>
      <c r="CH13" s="236">
        <f>+Q13*AG13</f>
        <v>81.9</v>
      </c>
      <c r="CI13" s="209">
        <v>34.692</v>
      </c>
      <c r="CJ13" s="209">
        <v>3</v>
      </c>
      <c r="CK13" s="255">
        <f>Q13*0.1</f>
        <v>6.3</v>
      </c>
      <c r="CL13" s="256">
        <v>100</v>
      </c>
      <c r="CM13" s="257">
        <v>100</v>
      </c>
      <c r="CN13" s="258"/>
      <c r="CO13" s="258"/>
      <c r="CP13" s="251"/>
      <c r="CQ13" s="258"/>
      <c r="CR13" s="254"/>
      <c r="CS13" s="263"/>
      <c r="CT13" s="258"/>
      <c r="CU13" s="258"/>
      <c r="CV13" s="258"/>
      <c r="CW13" s="258"/>
      <c r="CX13" s="258"/>
      <c r="CY13" s="258"/>
      <c r="CZ13" s="258"/>
      <c r="DA13" s="258"/>
      <c r="DB13" s="258"/>
      <c r="DC13" s="258"/>
    </row>
    <row r="22" spans="35:35">
      <c r="AI22" s="118"/>
    </row>
  </sheetData>
  <autoFilter ref="A10:DD13">
    <extLst/>
  </autoFilter>
  <mergeCells count="56">
    <mergeCell ref="A4:E4"/>
    <mergeCell ref="I4:CM4"/>
    <mergeCell ref="A5:E5"/>
    <mergeCell ref="V5:Z5"/>
    <mergeCell ref="AB6:AH6"/>
    <mergeCell ref="AI6:CM6"/>
    <mergeCell ref="AK7:BT7"/>
    <mergeCell ref="CD7:CK7"/>
    <mergeCell ref="AK8:BP8"/>
    <mergeCell ref="BQ8:BT8"/>
    <mergeCell ref="AL9:AY9"/>
    <mergeCell ref="AZ9:BG9"/>
    <mergeCell ref="BH9:BP9"/>
    <mergeCell ref="BR9:BT9"/>
    <mergeCell ref="A6:A10"/>
    <mergeCell ref="B6:B10"/>
    <mergeCell ref="C6:C10"/>
    <mergeCell ref="D6:D10"/>
    <mergeCell ref="E6:E10"/>
    <mergeCell ref="F6:F10"/>
    <mergeCell ref="G6:G10"/>
    <mergeCell ref="H6:H10"/>
    <mergeCell ref="I6:I10"/>
    <mergeCell ref="J6:J10"/>
    <mergeCell ref="O6:O10"/>
    <mergeCell ref="P6:P9"/>
    <mergeCell ref="Q6:Q10"/>
    <mergeCell ref="U6:U10"/>
    <mergeCell ref="AB7:AB10"/>
    <mergeCell ref="AC7:AC10"/>
    <mergeCell ref="AD7:AD10"/>
    <mergeCell ref="AE7:AE10"/>
    <mergeCell ref="AF7:AF10"/>
    <mergeCell ref="AG7:AG10"/>
    <mergeCell ref="AH7:AH10"/>
    <mergeCell ref="AI7:AI10"/>
    <mergeCell ref="AJ7:AJ10"/>
    <mergeCell ref="AK9:AK10"/>
    <mergeCell ref="BQ9:BQ10"/>
    <mergeCell ref="CD8:CD10"/>
    <mergeCell ref="CH8:CH10"/>
    <mergeCell ref="CI8:CI10"/>
    <mergeCell ref="CJ8:CJ10"/>
    <mergeCell ref="CK8:CK10"/>
    <mergeCell ref="CL7:CL10"/>
    <mergeCell ref="CM7:CM10"/>
    <mergeCell ref="CX6:DC7"/>
    <mergeCell ref="BU7:CC9"/>
    <mergeCell ref="CX8:CZ9"/>
    <mergeCell ref="DA8:DC9"/>
    <mergeCell ref="CE8:CG9"/>
    <mergeCell ref="K6:L9"/>
    <mergeCell ref="M6:N9"/>
    <mergeCell ref="V6:Y9"/>
    <mergeCell ref="Z6:AA9"/>
    <mergeCell ref="R6:T9"/>
  </mergeCells>
  <printOptions horizontalCentered="1"/>
  <pageMargins left="0.156944444444444" right="0.196527777777778" top="0.590277777777778" bottom="0.590277777777778" header="0.511805555555556" footer="0.314583333333333"/>
  <pageSetup paperSize="8" scale="34" fitToWidth="2" fitToHeight="20" orientation="landscape"/>
  <headerFooter alignWithMargins="0">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职业技能竞赛获奖（名次）选手激励预算表</vt:lpstr>
      <vt:lpstr>六公数据</vt:lpstr>
      <vt:lpstr>2019年预算参考</vt:lpstr>
      <vt:lpstr>经常性经费预测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泽永</cp:lastModifiedBy>
  <dcterms:created xsi:type="dcterms:W3CDTF">2006-09-16T16:00:00Z</dcterms:created>
  <cp:lastPrinted>2022-07-06T23:44:00Z</cp:lastPrinted>
  <dcterms:modified xsi:type="dcterms:W3CDTF">2024-04-18T01:57:58Z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6402B58D1D0A47EA87772D39C4DCC397_13</vt:lpwstr>
  </property>
</Properties>
</file>