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明细" sheetId="1" r:id="rId1"/>
  </sheets>
  <definedNames>
    <definedName name="_xlnm._FilterDatabase" localSheetId="0" hidden="1">明细!$A$4:$K$47</definedName>
    <definedName name="_xlnm._FilterDatabase" hidden="1">#REF!</definedName>
    <definedName name="_xlnm.Print_Titles">#REF!</definedName>
    <definedName name="_xlnm.Print_Area" localSheetId="0">明细!$A$1:$K$46</definedName>
    <definedName name="_xlnm.Print_Titles" localSheetId="0">明细!$3:$4</definedName>
  </definedNames>
  <calcPr calcId="144525"/>
</workbook>
</file>

<file path=xl/sharedStrings.xml><?xml version="1.0" encoding="utf-8"?>
<sst xmlns="http://schemas.openxmlformats.org/spreadsheetml/2006/main" count="124" uniqueCount="87">
  <si>
    <t>2022年中央财政衔接推进乡村振兴补助资金（新会区崖门镇）投入项目完成情况</t>
  </si>
  <si>
    <t>填报单位：江门市新会区崖门镇人民政府</t>
  </si>
  <si>
    <t>单位：元</t>
  </si>
  <si>
    <t>投入项目名称</t>
  </si>
  <si>
    <t>项目内容（建设、规划、设计等）</t>
  </si>
  <si>
    <t>中央资金申报数</t>
  </si>
  <si>
    <t>支出类别</t>
  </si>
  <si>
    <t>项目合同价</t>
  </si>
  <si>
    <t>中央财政资金支出情况</t>
  </si>
  <si>
    <t>中央资金指标结余</t>
  </si>
  <si>
    <t>项目实施进展情况</t>
  </si>
  <si>
    <t>备注</t>
  </si>
  <si>
    <t>支出金额</t>
  </si>
  <si>
    <t>支付日期</t>
  </si>
  <si>
    <t>收款单位</t>
  </si>
  <si>
    <t>合计（已支付比例100%）</t>
  </si>
  <si>
    <t>京背村小计</t>
  </si>
  <si>
    <t>中央资金支出进度100%</t>
  </si>
  <si>
    <t>京背村乡村振兴项目</t>
  </si>
  <si>
    <t>崖门镇京背村乡村振兴工程项目分两期建设，主要修建村内约500米主干道和优化村内水塘建设供村民休闲健身和游客体验的设施。项目面积约19780平方米，水塘北侧道路硬底化，采用混凝土路面，形成围绕水塘环线的休闲散步道。水塘侧边原有树池、花圃外立面改造，沿线空地因地制宜适地适树补充绿化，美化村庄环境，提升村容村貌。增设廊架供村民休闲纳凉；水塘中间增设一条水上木栈道，水上栈道与水塘北侧环步道交接处增设一个休闲廊架，供游客及村民休息停留。京背村西入口牌坊道路增加一条人行道，取消水塘西侧树池，改为人行道便于人车分流。</t>
  </si>
  <si>
    <t>工程款</t>
  </si>
  <si>
    <t>广东海盛建设工程集团有限公司</t>
  </si>
  <si>
    <t>已完工，待验收。</t>
  </si>
  <si>
    <t>工人工资款</t>
  </si>
  <si>
    <t>广东海盛建设工程集团有限公司京背村乡村振兴农民工工资专用账户</t>
  </si>
  <si>
    <t>监理费</t>
  </si>
  <si>
    <t>广东城华工程咨询有限公司</t>
  </si>
  <si>
    <t>设计费</t>
  </si>
  <si>
    <t>广州博厦建筑设计研究院有限公司中山分公司</t>
  </si>
  <si>
    <t>测量费</t>
  </si>
  <si>
    <t>广东锐建勘测设计有限公司</t>
  </si>
  <si>
    <t>勘察费</t>
  </si>
  <si>
    <t>中通大地空间信息技术股份有限公司中山分公司</t>
  </si>
  <si>
    <t>仙洞小计</t>
  </si>
  <si>
    <t>崖门镇仙洞古墟提升项目</t>
  </si>
  <si>
    <t>本项目主要对洞北村、洞南村的村道进行升级改造、民房商铺外立面微改造和三线整治，植入崖门镇仙洞古墟历史文化底蕴，突出该片区的地域特色。</t>
  </si>
  <si>
    <t>广东博扬建设有限公司</t>
  </si>
  <si>
    <t>已完成总工程量的90%</t>
  </si>
  <si>
    <t>广东博扬建设有限公司农民工工资专用账户</t>
  </si>
  <si>
    <t>广东盛达项目管理有限公司</t>
  </si>
  <si>
    <t>渔民村道路升级小计</t>
  </si>
  <si>
    <t>渔民村道路升级改造项目</t>
  </si>
  <si>
    <t>1.新渔港东巷道路硬底化及排水渠；2.崖南红绿灯路口升级及步行道；3.渔港文化公园党建及文化宣传栏安装；4.金沙新村主道路硬底化及排水；5.崖南卫生院桥至交贝石小学桥路灯；6.交贝石村环村道路硬底化及周边整治；7.崖南南园新村主路面硬底化</t>
  </si>
  <si>
    <t>江门市新会区悦发建筑工程有限公司</t>
  </si>
  <si>
    <t>江门市新会区悦发建筑工程有限公司崖门镇崖南社区渔民村道路升级改造工程农民工工资专用账户</t>
  </si>
  <si>
    <t>南合村学子路升级小计</t>
  </si>
  <si>
    <t>崖门镇南合村学子路升级改造工程</t>
  </si>
  <si>
    <t>项目道路长度为425.971米，20cm厚C30水泥混凝土，包含一个错车道，预制警示桩及相应道路标识指示</t>
  </si>
  <si>
    <t xml:space="preserve">江门市新会区圭峰建筑工程有限公司 </t>
  </si>
  <si>
    <t>学子路已竣工，完成道路425米水泥混凝土铺设。</t>
  </si>
  <si>
    <t>江门市新会区圭峰建筑工程有限公司南合村学子路工程农民工工资专用账户</t>
  </si>
  <si>
    <t>南合村北边道路升级小计</t>
  </si>
  <si>
    <t>崖门镇南合村北边道路升级改造工程</t>
  </si>
  <si>
    <t>项目道路长度为363.512米，20cm厚C30水泥混凝土，包含一个箱涵升级改造，绿化工程，预制警示桩及相应道路标识指示。</t>
  </si>
  <si>
    <t>广东和悦建设有限公司</t>
  </si>
  <si>
    <t>北边路已完成工程量的95%，完成道路363米水泥混凝土铺设；剩余灯柱和护栏安装。</t>
  </si>
  <si>
    <t>广东和悦建设有限公司崖门南合北边道路改造工程农民工工资专用账户</t>
  </si>
  <si>
    <t>梁黄屋项目小计</t>
  </si>
  <si>
    <t>崖门镇梁黄屋村梁屋新村村前道路硬底化及停车场工程</t>
  </si>
  <si>
    <t>建设混凝土道路200米，宽11米，厚度0.2米，路面2201.4平方米，公益停车位36个，砌筑雨水井21座、砌筑检查井9座、铺设雨水管377m等。</t>
  </si>
  <si>
    <t xml:space="preserve">江门市新会区悦发建筑工程有限公司 </t>
  </si>
  <si>
    <t>已竣工并验收。</t>
  </si>
  <si>
    <t>崖门镇京梅村、水背村、洞北村、交贝石村村庄规划优化提升项目</t>
  </si>
  <si>
    <t>对京梅村庄规划、洞北村庄规划、水背村庄规划进行重新编制，对交贝石村庄规划进行规划调整，规划内容包括：现状调查与分析、相关规划解读、生态保护修复、耕地和永久基本农田保护、历史文化传承与保护、农村住房建设及风貌管控、统筹谋划产业发展空间、合理布局基础设施和公共服务设施、村庄安全和防灾减灾、近期建设行动以及实施保障。</t>
  </si>
  <si>
    <t>广东国地规划科技股份有限公司</t>
  </si>
  <si>
    <t>项目已完成总量的90%。</t>
  </si>
  <si>
    <t>天然富硒土地资源调查与成果应用项目</t>
  </si>
  <si>
    <t>为支持富硒产业发展，编制天然富硒土地调查与成果应用项目，开展崖门镇域内的横水村、京梅村等高精度土地质量地球化学调查，补充采集相关土壤、岩石、农产品、人体毛发等样品，查明区内土壤、水、岩石及农作物重金属、硒元素等指标的地球化学特征及分布情况。编制富硒土地划定报告、图件等申报材料，开展富硒科普、宣传、教育活动等。</t>
  </si>
  <si>
    <t xml:space="preserve">广东省地质调查院 </t>
  </si>
  <si>
    <t>项目已完成，经广东省地质学会组织专家，对申报认定的天然富硒地块材料进行评审，最终成功申报江门市新会区崖门镇富硒地块80252亩（硒平均含量0.89mg/kg）。</t>
  </si>
  <si>
    <t>兰苹集市小计</t>
  </si>
  <si>
    <t>已完成外墙立面改造、墙绘描绘、水电铺设、室内装修，总工程量进度完成95%。</t>
  </si>
  <si>
    <t>“兰苹集市”兰花产业发展基地</t>
  </si>
  <si>
    <t>依托明苹古兜林场内的兰花花卉种植基地，整合明苹村的三峡移民村土地和月堂村队址，打造集兰花培育、种植和销售一体的“兰苹集市”项目，采用村企合作模式，带动移民村及周边村民种植和销售兰花，提高村民收入。</t>
  </si>
  <si>
    <t>广东海尚建设工程有限公司</t>
  </si>
  <si>
    <t>广东海尚建设工程有限公司农民工工资专用账户</t>
  </si>
  <si>
    <t>脱贫人口就业帮扶奖励</t>
  </si>
  <si>
    <t>对崖门镇内招聘中西部脱贫人口的企业进行帮扶奖励（按照人社局标准执行）。</t>
  </si>
  <si>
    <t>脱贫帮扶</t>
  </si>
  <si>
    <t>江门市冠升金属制品有限公司</t>
  </si>
  <si>
    <t>已经人社部门核准，落实帮扶资金发放到位。</t>
  </si>
  <si>
    <t>江门市新会区银湖纸业有限公司</t>
  </si>
  <si>
    <t>合计</t>
  </si>
  <si>
    <t>中央下达财政资金</t>
  </si>
  <si>
    <t>实际已支付中央财政资金</t>
  </si>
  <si>
    <t>结余</t>
  </si>
  <si>
    <t>支出进度</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</si>
</sst>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33">
    <font>
      <sz val="11"/>
      <color indexed="8"/>
      <name val="宋体"/>
      <charset val="134"/>
    </font>
    <font>
      <b/>
      <sz val="12"/>
      <color indexed="8"/>
      <name val="宋体"/>
      <charset val="134"/>
    </font>
    <font>
      <b/>
      <sz val="12"/>
      <color rgb="FFFF0000"/>
      <name val="宋体"/>
      <charset val="134"/>
    </font>
    <font>
      <sz val="12"/>
      <color indexed="8"/>
      <name val="宋体"/>
      <charset val="134"/>
    </font>
    <font>
      <sz val="12"/>
      <color theme="1"/>
      <name val="宋体"/>
      <charset val="134"/>
    </font>
    <font>
      <b/>
      <sz val="20"/>
      <color theme="1"/>
      <name val="宋体"/>
      <charset val="134"/>
    </font>
    <font>
      <b/>
      <sz val="12"/>
      <color rgb="FF0070C0"/>
      <name val="宋体"/>
      <charset val="134"/>
    </font>
    <font>
      <b/>
      <sz val="12"/>
      <color indexed="8"/>
      <name val="宋体"/>
      <charset val="134"/>
      <scheme val="minor"/>
    </font>
    <font>
      <b/>
      <sz val="12"/>
      <color theme="1"/>
      <name val="宋体"/>
      <charset val="134"/>
    </font>
    <font>
      <sz val="12"/>
      <color indexed="8"/>
      <name val="宋体"/>
      <charset val="134"/>
      <scheme val="minor"/>
    </font>
    <font>
      <sz val="12"/>
      <color theme="1"/>
      <name val="宋体"/>
      <charset val="134"/>
      <scheme val="minor"/>
    </font>
    <font>
      <b/>
      <sz val="12"/>
      <color theme="1"/>
      <name val="宋体"/>
      <charset val="134"/>
      <scheme val="minor"/>
    </font>
    <font>
      <sz val="12"/>
      <color rgb="FFFF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3" fillId="0" borderId="0" applyFont="0" applyFill="0" applyBorder="0" applyAlignment="0" applyProtection="0">
      <alignment vertical="center"/>
    </xf>
    <xf numFmtId="0" fontId="14" fillId="3" borderId="0" applyNumberFormat="0" applyBorder="0" applyAlignment="0" applyProtection="0">
      <alignment vertical="center"/>
    </xf>
    <xf numFmtId="0" fontId="15" fillId="4" borderId="8"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14" fillId="5" borderId="0" applyNumberFormat="0" applyBorder="0" applyAlignment="0" applyProtection="0">
      <alignment vertical="center"/>
    </xf>
    <xf numFmtId="0" fontId="16" fillId="6" borderId="0" applyNumberFormat="0" applyBorder="0" applyAlignment="0" applyProtection="0">
      <alignment vertical="center"/>
    </xf>
    <xf numFmtId="43" fontId="0" fillId="0" borderId="0" applyFont="0" applyFill="0" applyBorder="0" applyAlignment="0" applyProtection="0">
      <alignment vertical="center"/>
    </xf>
    <xf numFmtId="0" fontId="17" fillId="7" borderId="0" applyNumberFormat="0" applyBorder="0" applyAlignment="0" applyProtection="0">
      <alignment vertical="center"/>
    </xf>
    <xf numFmtId="0" fontId="18" fillId="0" borderId="0" applyNumberFormat="0" applyFill="0" applyBorder="0" applyAlignment="0" applyProtection="0">
      <alignment vertical="center"/>
    </xf>
    <xf numFmtId="9" fontId="13" fillId="0" borderId="0" applyFont="0" applyFill="0" applyBorder="0" applyAlignment="0" applyProtection="0">
      <alignment vertical="center"/>
    </xf>
    <xf numFmtId="0" fontId="19" fillId="0" borderId="0" applyNumberFormat="0" applyFill="0" applyBorder="0" applyAlignment="0" applyProtection="0">
      <alignment vertical="center"/>
    </xf>
    <xf numFmtId="0" fontId="13" fillId="8" borderId="9" applyNumberFormat="0" applyFont="0" applyAlignment="0" applyProtection="0">
      <alignment vertical="center"/>
    </xf>
    <xf numFmtId="0" fontId="17" fillId="9"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0" applyNumberFormat="0" applyFill="0" applyAlignment="0" applyProtection="0">
      <alignment vertical="center"/>
    </xf>
    <xf numFmtId="0" fontId="25" fillId="0" borderId="10" applyNumberFormat="0" applyFill="0" applyAlignment="0" applyProtection="0">
      <alignment vertical="center"/>
    </xf>
    <xf numFmtId="0" fontId="17" fillId="10" borderId="0" applyNumberFormat="0" applyBorder="0" applyAlignment="0" applyProtection="0">
      <alignment vertical="center"/>
    </xf>
    <xf numFmtId="0" fontId="20" fillId="0" borderId="11" applyNumberFormat="0" applyFill="0" applyAlignment="0" applyProtection="0">
      <alignment vertical="center"/>
    </xf>
    <xf numFmtId="0" fontId="17" fillId="11" borderId="0" applyNumberFormat="0" applyBorder="0" applyAlignment="0" applyProtection="0">
      <alignment vertical="center"/>
    </xf>
    <xf numFmtId="0" fontId="26" fillId="12" borderId="12" applyNumberFormat="0" applyAlignment="0" applyProtection="0">
      <alignment vertical="center"/>
    </xf>
    <xf numFmtId="0" fontId="27" fillId="12" borderId="8" applyNumberFormat="0" applyAlignment="0" applyProtection="0">
      <alignment vertical="center"/>
    </xf>
    <xf numFmtId="0" fontId="28" fillId="13" borderId="13" applyNumberFormat="0" applyAlignment="0" applyProtection="0">
      <alignment vertical="center"/>
    </xf>
    <xf numFmtId="0" fontId="14" fillId="14" borderId="0" applyNumberFormat="0" applyBorder="0" applyAlignment="0" applyProtection="0">
      <alignment vertical="center"/>
    </xf>
    <xf numFmtId="0" fontId="17" fillId="15" borderId="0" applyNumberFormat="0" applyBorder="0" applyAlignment="0" applyProtection="0">
      <alignment vertical="center"/>
    </xf>
    <xf numFmtId="0" fontId="29" fillId="0" borderId="14" applyNumberFormat="0" applyFill="0" applyAlignment="0" applyProtection="0">
      <alignment vertical="center"/>
    </xf>
    <xf numFmtId="0" fontId="30" fillId="0" borderId="15" applyNumberFormat="0" applyFill="0" applyAlignment="0" applyProtection="0">
      <alignment vertical="center"/>
    </xf>
    <xf numFmtId="0" fontId="31" fillId="16" borderId="0" applyNumberFormat="0" applyBorder="0" applyAlignment="0" applyProtection="0">
      <alignment vertical="center"/>
    </xf>
    <xf numFmtId="0" fontId="32" fillId="17" borderId="0" applyNumberFormat="0" applyBorder="0" applyAlignment="0" applyProtection="0">
      <alignment vertical="center"/>
    </xf>
    <xf numFmtId="0" fontId="14" fillId="18" borderId="0" applyNumberFormat="0" applyBorder="0" applyAlignment="0" applyProtection="0">
      <alignment vertical="center"/>
    </xf>
    <xf numFmtId="0" fontId="17"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7" fillId="28" borderId="0" applyNumberFormat="0" applyBorder="0" applyAlignment="0" applyProtection="0">
      <alignment vertical="center"/>
    </xf>
    <xf numFmtId="0" fontId="14" fillId="29" borderId="0" applyNumberFormat="0" applyBorder="0" applyAlignment="0" applyProtection="0">
      <alignment vertical="center"/>
    </xf>
    <xf numFmtId="0" fontId="17" fillId="30" borderId="0" applyNumberFormat="0" applyBorder="0" applyAlignment="0" applyProtection="0">
      <alignment vertical="center"/>
    </xf>
    <xf numFmtId="0" fontId="17" fillId="31" borderId="0" applyNumberFormat="0" applyBorder="0" applyAlignment="0" applyProtection="0">
      <alignment vertical="center"/>
    </xf>
    <xf numFmtId="0" fontId="14" fillId="32" borderId="0" applyNumberFormat="0" applyBorder="0" applyAlignment="0" applyProtection="0">
      <alignment vertical="center"/>
    </xf>
    <xf numFmtId="0" fontId="17" fillId="33" borderId="0" applyNumberFormat="0" applyBorder="0" applyAlignment="0" applyProtection="0">
      <alignment vertical="center"/>
    </xf>
  </cellStyleXfs>
  <cellXfs count="89">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1" fillId="0" borderId="0" xfId="0" applyFont="1">
      <alignment vertical="center"/>
    </xf>
    <xf numFmtId="0" fontId="3" fillId="0" borderId="0" xfId="0" applyFont="1" applyAlignment="1">
      <alignment horizontal="center" vertical="center"/>
    </xf>
    <xf numFmtId="0" fontId="3" fillId="0" borderId="0" xfId="0" applyFont="1">
      <alignment vertical="center"/>
    </xf>
    <xf numFmtId="0" fontId="3" fillId="0" borderId="0" xfId="0" applyFont="1" applyAlignment="1">
      <alignment horizontal="left" vertical="center"/>
    </xf>
    <xf numFmtId="0" fontId="4" fillId="0" borderId="0" xfId="0" applyFont="1" applyAlignment="1">
      <alignment horizontal="right" vertical="center"/>
    </xf>
    <xf numFmtId="43" fontId="4" fillId="0" borderId="0" xfId="8" applyFont="1" applyAlignment="1">
      <alignment horizontal="right" vertical="center"/>
    </xf>
    <xf numFmtId="0" fontId="3" fillId="0" borderId="0" xfId="0" applyFont="1" applyAlignment="1">
      <alignment horizontal="right" vertical="center"/>
    </xf>
    <xf numFmtId="0" fontId="1" fillId="0" borderId="0" xfId="0" applyFont="1" applyAlignment="1">
      <alignment vertical="center" wrapText="1"/>
    </xf>
    <xf numFmtId="0" fontId="4" fillId="0" borderId="0" xfId="0" applyFont="1">
      <alignment vertical="center"/>
    </xf>
    <xf numFmtId="0" fontId="4" fillId="0" borderId="0" xfId="0" applyFont="1" applyFill="1" applyAlignment="1">
      <alignment vertical="center" wrapText="1"/>
    </xf>
    <xf numFmtId="0" fontId="3"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right" vertical="center"/>
    </xf>
    <xf numFmtId="14" fontId="3" fillId="0" borderId="1" xfId="0" applyNumberFormat="1" applyFont="1" applyBorder="1" applyAlignment="1">
      <alignment horizontal="left" vertical="center"/>
    </xf>
    <xf numFmtId="14" fontId="3" fillId="0" borderId="0" xfId="0" applyNumberFormat="1" applyFont="1" applyAlignment="1">
      <alignment horizontal="left" vertical="center"/>
    </xf>
    <xf numFmtId="0" fontId="1" fillId="0" borderId="2" xfId="0" applyFont="1" applyBorder="1" applyAlignment="1">
      <alignment horizontal="center"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wrapText="1"/>
    </xf>
    <xf numFmtId="0" fontId="1" fillId="0" borderId="2" xfId="0" applyFont="1" applyBorder="1" applyAlignment="1">
      <alignment horizontal="center" vertical="center" wrapText="1"/>
    </xf>
    <xf numFmtId="0" fontId="6" fillId="0" borderId="2" xfId="0" applyFont="1" applyBorder="1" applyAlignment="1">
      <alignment horizontal="center" vertical="center"/>
    </xf>
    <xf numFmtId="0" fontId="6" fillId="0" borderId="2" xfId="0" applyFont="1" applyBorder="1" applyAlignment="1">
      <alignment horizontal="left" vertical="center"/>
    </xf>
    <xf numFmtId="43" fontId="6" fillId="0" borderId="2" xfId="0" applyNumberFormat="1" applyFont="1" applyBorder="1" applyAlignment="1">
      <alignment horizontal="center" vertical="center"/>
    </xf>
    <xf numFmtId="43" fontId="2" fillId="0" borderId="2" xfId="0" applyNumberFormat="1" applyFont="1" applyBorder="1" applyAlignment="1">
      <alignment horizontal="center" vertical="center"/>
    </xf>
    <xf numFmtId="43" fontId="2" fillId="0" borderId="2" xfId="0" applyNumberFormat="1" applyFont="1" applyBorder="1" applyAlignment="1">
      <alignment horizontal="center" vertical="center" wrapText="1"/>
    </xf>
    <xf numFmtId="49" fontId="7" fillId="0" borderId="2" xfId="0" applyNumberFormat="1" applyFont="1" applyFill="1" applyBorder="1" applyAlignment="1">
      <alignment horizontal="center" vertical="center" wrapText="1"/>
    </xf>
    <xf numFmtId="49" fontId="7" fillId="0" borderId="2" xfId="0" applyNumberFormat="1" applyFont="1" applyFill="1" applyBorder="1" applyAlignment="1">
      <alignment horizontal="left" vertical="center" wrapText="1"/>
    </xf>
    <xf numFmtId="43" fontId="8" fillId="0" borderId="2" xfId="8" applyFont="1" applyBorder="1" applyAlignment="1">
      <alignment horizontal="right" vertical="center"/>
    </xf>
    <xf numFmtId="43" fontId="2" fillId="0" borderId="2" xfId="0" applyNumberFormat="1" applyFont="1" applyBorder="1" applyAlignment="1">
      <alignment vertical="center"/>
    </xf>
    <xf numFmtId="43" fontId="1" fillId="0" borderId="2" xfId="8" applyFont="1" applyBorder="1" applyAlignment="1">
      <alignment horizontal="right" vertical="center"/>
    </xf>
    <xf numFmtId="43" fontId="1" fillId="0" borderId="2" xfId="8" applyFont="1" applyBorder="1" applyAlignment="1">
      <alignment horizontal="center" vertical="center"/>
    </xf>
    <xf numFmtId="43" fontId="1" fillId="0" borderId="2" xfId="8" applyFont="1" applyBorder="1" applyAlignment="1">
      <alignment horizontal="center" vertical="center" wrapText="1"/>
    </xf>
    <xf numFmtId="49" fontId="9" fillId="0" borderId="2" xfId="0" applyNumberFormat="1" applyFont="1" applyFill="1" applyBorder="1" applyAlignment="1">
      <alignment horizontal="center" vertical="center" wrapText="1"/>
    </xf>
    <xf numFmtId="49" fontId="9" fillId="0" borderId="3" xfId="0" applyNumberFormat="1" applyFont="1" applyFill="1" applyBorder="1" applyAlignment="1">
      <alignment horizontal="left" vertical="center" wrapText="1"/>
    </xf>
    <xf numFmtId="176" fontId="10" fillId="0" borderId="2" xfId="0" applyNumberFormat="1" applyFont="1" applyFill="1" applyBorder="1" applyAlignment="1">
      <alignment horizontal="right" vertical="center" wrapText="1"/>
    </xf>
    <xf numFmtId="176" fontId="9" fillId="0" borderId="2" xfId="0" applyNumberFormat="1" applyFont="1" applyFill="1" applyBorder="1" applyAlignment="1">
      <alignment horizontal="center" vertical="center" wrapText="1"/>
    </xf>
    <xf numFmtId="43" fontId="4" fillId="0" borderId="2" xfId="8" applyFont="1" applyBorder="1" applyAlignment="1">
      <alignment horizontal="right" vertical="center"/>
    </xf>
    <xf numFmtId="43" fontId="3" fillId="0" borderId="2" xfId="8" applyFont="1" applyBorder="1" applyAlignment="1">
      <alignment horizontal="right" vertical="center"/>
    </xf>
    <xf numFmtId="14" fontId="3" fillId="0" borderId="2" xfId="0" applyNumberFormat="1" applyFont="1" applyBorder="1">
      <alignment vertical="center"/>
    </xf>
    <xf numFmtId="14" fontId="3" fillId="0" borderId="2" xfId="0" applyNumberFormat="1" applyFont="1" applyBorder="1" applyAlignment="1">
      <alignment horizontal="left" vertical="center" wrapText="1"/>
    </xf>
    <xf numFmtId="49" fontId="9" fillId="0" borderId="7" xfId="0" applyNumberFormat="1" applyFont="1" applyFill="1" applyBorder="1" applyAlignment="1">
      <alignment horizontal="left" vertical="center" wrapText="1"/>
    </xf>
    <xf numFmtId="43" fontId="3" fillId="2" borderId="2" xfId="8" applyFont="1" applyFill="1" applyBorder="1" applyAlignment="1">
      <alignment horizontal="right" vertical="center"/>
    </xf>
    <xf numFmtId="49" fontId="9" fillId="0" borderId="6" xfId="0" applyNumberFormat="1" applyFont="1" applyFill="1" applyBorder="1" applyAlignment="1">
      <alignment horizontal="left" vertical="center" wrapText="1"/>
    </xf>
    <xf numFmtId="43" fontId="11" fillId="0" borderId="2" xfId="8" applyFont="1" applyFill="1" applyBorder="1" applyAlignment="1">
      <alignment horizontal="right" vertical="center"/>
    </xf>
    <xf numFmtId="43" fontId="11" fillId="0" borderId="2" xfId="8" applyFont="1" applyFill="1" applyBorder="1" applyAlignment="1">
      <alignment horizontal="center" vertical="center"/>
    </xf>
    <xf numFmtId="14" fontId="1" fillId="0" borderId="2" xfId="0" applyNumberFormat="1" applyFont="1" applyBorder="1">
      <alignment vertical="center"/>
    </xf>
    <xf numFmtId="14" fontId="1" fillId="0" borderId="2" xfId="0" applyNumberFormat="1" applyFont="1" applyBorder="1" applyAlignment="1">
      <alignment horizontal="left" vertical="center" wrapText="1"/>
    </xf>
    <xf numFmtId="0" fontId="3" fillId="0" borderId="3" xfId="0" applyNumberFormat="1" applyFont="1" applyFill="1" applyBorder="1" applyAlignment="1">
      <alignment horizontal="left" vertical="center" wrapText="1"/>
    </xf>
    <xf numFmtId="43" fontId="10" fillId="0" borderId="2" xfId="8" applyFont="1" applyFill="1" applyBorder="1" applyAlignment="1">
      <alignment horizontal="right" vertical="center"/>
    </xf>
    <xf numFmtId="0" fontId="3" fillId="0" borderId="7" xfId="0" applyNumberFormat="1" applyFont="1" applyFill="1" applyBorder="1" applyAlignment="1">
      <alignment horizontal="left" vertical="center" wrapText="1"/>
    </xf>
    <xf numFmtId="0" fontId="3" fillId="0" borderId="6" xfId="0" applyNumberFormat="1" applyFont="1" applyFill="1" applyBorder="1" applyAlignment="1">
      <alignment horizontal="left" vertical="center" wrapText="1"/>
    </xf>
    <xf numFmtId="176" fontId="11" fillId="0" borderId="2" xfId="0" applyNumberFormat="1" applyFont="1" applyFill="1" applyBorder="1" applyAlignment="1">
      <alignment horizontal="right" vertical="center" wrapText="1"/>
    </xf>
    <xf numFmtId="176" fontId="7" fillId="0" borderId="2" xfId="0" applyNumberFormat="1" applyFont="1" applyFill="1" applyBorder="1" applyAlignment="1">
      <alignment horizontal="center" vertical="center" wrapText="1"/>
    </xf>
    <xf numFmtId="43" fontId="4" fillId="0" borderId="2" xfId="8" applyFont="1" applyFill="1" applyBorder="1" applyAlignment="1">
      <alignment horizontal="right" vertical="center"/>
    </xf>
    <xf numFmtId="43" fontId="8" fillId="0" borderId="2" xfId="8" applyFont="1" applyFill="1" applyBorder="1" applyAlignment="1">
      <alignment horizontal="right" vertical="center"/>
    </xf>
    <xf numFmtId="49" fontId="9" fillId="0" borderId="2" xfId="0" applyNumberFormat="1" applyFont="1" applyFill="1" applyBorder="1" applyAlignment="1">
      <alignment horizontal="left" vertical="center" wrapText="1"/>
    </xf>
    <xf numFmtId="0" fontId="3" fillId="0" borderId="2" xfId="0" applyNumberFormat="1" applyFont="1" applyFill="1" applyBorder="1" applyAlignment="1">
      <alignment horizontal="left" vertical="center" wrapText="1"/>
    </xf>
    <xf numFmtId="43" fontId="10" fillId="0" borderId="2" xfId="8" applyFont="1" applyFill="1" applyBorder="1" applyAlignment="1">
      <alignment horizontal="right" vertical="center" wrapText="1"/>
    </xf>
    <xf numFmtId="43" fontId="11" fillId="0" borderId="2" xfId="8" applyFont="1" applyFill="1" applyBorder="1" applyAlignment="1">
      <alignment horizontal="right" vertical="center" wrapText="1"/>
    </xf>
    <xf numFmtId="14" fontId="1" fillId="0" borderId="2" xfId="0" applyNumberFormat="1" applyFont="1" applyBorder="1" applyAlignment="1">
      <alignment horizontal="center" vertical="center"/>
    </xf>
    <xf numFmtId="0" fontId="3" fillId="0" borderId="2" xfId="0" applyFont="1" applyBorder="1" applyAlignment="1">
      <alignment horizontal="left" vertical="center" wrapText="1"/>
    </xf>
    <xf numFmtId="43" fontId="6" fillId="0" borderId="2" xfId="8" applyFont="1" applyBorder="1" applyAlignment="1">
      <alignment horizontal="center" vertical="center"/>
    </xf>
    <xf numFmtId="0" fontId="1" fillId="0" borderId="0" xfId="0" applyFont="1" applyBorder="1" applyAlignment="1">
      <alignment horizontal="center" vertical="center" wrapText="1"/>
    </xf>
    <xf numFmtId="43" fontId="6" fillId="0" borderId="2" xfId="8" applyFont="1" applyBorder="1" applyAlignment="1">
      <alignment horizontal="right" vertical="center"/>
    </xf>
    <xf numFmtId="177" fontId="6" fillId="0" borderId="2" xfId="0" applyNumberFormat="1" applyFont="1" applyBorder="1" applyAlignment="1">
      <alignment horizontal="right" vertical="center"/>
    </xf>
    <xf numFmtId="10" fontId="6" fillId="0" borderId="2" xfId="0" applyNumberFormat="1" applyFont="1" applyBorder="1" applyAlignment="1">
      <alignment horizontal="right" vertical="center"/>
    </xf>
    <xf numFmtId="43" fontId="1" fillId="0" borderId="0" xfId="0" applyNumberFormat="1" applyFont="1" applyBorder="1" applyAlignment="1">
      <alignment vertical="center" wrapText="1"/>
    </xf>
    <xf numFmtId="0" fontId="5" fillId="0" borderId="0" xfId="0" applyFont="1" applyFill="1" applyAlignment="1">
      <alignment horizontal="center" vertical="center" wrapText="1"/>
    </xf>
    <xf numFmtId="0" fontId="1" fillId="0" borderId="0" xfId="0" applyFont="1" applyFill="1" applyAlignment="1">
      <alignment vertical="center" wrapText="1"/>
    </xf>
    <xf numFmtId="0" fontId="8" fillId="0" borderId="2" xfId="0" applyFont="1" applyBorder="1" applyAlignment="1">
      <alignment horizontal="center" vertical="center" wrapText="1"/>
    </xf>
    <xf numFmtId="0" fontId="8" fillId="0" borderId="2" xfId="0" applyFont="1" applyFill="1" applyBorder="1" applyAlignment="1">
      <alignment horizontal="center" vertical="center" wrapText="1"/>
    </xf>
    <xf numFmtId="49" fontId="6" fillId="0" borderId="2" xfId="0" applyNumberFormat="1" applyFont="1" applyBorder="1" applyAlignment="1">
      <alignment horizontal="center" vertical="center"/>
    </xf>
    <xf numFmtId="43" fontId="12" fillId="0"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49" fontId="8" fillId="0" borderId="2" xfId="0" applyNumberFormat="1" applyFont="1" applyBorder="1" applyAlignment="1">
      <alignment horizontal="center" vertical="center"/>
    </xf>
    <xf numFmtId="43" fontId="8" fillId="0" borderId="2" xfId="0" applyNumberFormat="1" applyFont="1" applyFill="1" applyBorder="1" applyAlignment="1">
      <alignment horizontal="center" vertical="center" wrapText="1"/>
    </xf>
    <xf numFmtId="49" fontId="4" fillId="0" borderId="2" xfId="0" applyNumberFormat="1" applyFont="1" applyBorder="1" applyAlignment="1">
      <alignment horizontal="center" vertical="center"/>
    </xf>
    <xf numFmtId="43" fontId="4" fillId="0" borderId="2" xfId="0" applyNumberFormat="1" applyFont="1" applyFill="1" applyBorder="1" applyAlignment="1">
      <alignment vertical="center" wrapText="1"/>
    </xf>
    <xf numFmtId="43" fontId="8" fillId="0" borderId="2" xfId="0" applyNumberFormat="1" applyFont="1" applyFill="1" applyBorder="1" applyAlignment="1">
      <alignment vertical="center" wrapText="1"/>
    </xf>
    <xf numFmtId="43" fontId="8" fillId="0" borderId="2" xfId="0" applyNumberFormat="1" applyFont="1" applyFill="1" applyBorder="1" applyAlignment="1">
      <alignment horizontal="left" vertical="center" wrapText="1"/>
    </xf>
    <xf numFmtId="43" fontId="4" fillId="0" borderId="2" xfId="0" applyNumberFormat="1" applyFont="1" applyFill="1" applyBorder="1" applyAlignment="1">
      <alignment horizontal="left" vertical="center" wrapText="1"/>
    </xf>
    <xf numFmtId="0" fontId="4" fillId="0" borderId="0" xfId="0" applyFont="1" applyAlignment="1">
      <alignment horizontal="center" vertical="center"/>
    </xf>
    <xf numFmtId="0" fontId="1" fillId="0" borderId="0" xfId="0" applyFont="1" applyFill="1" applyAlignment="1">
      <alignment horizontal="center" vertical="center" wrapText="1"/>
    </xf>
    <xf numFmtId="0" fontId="1" fillId="0" borderId="0" xfId="0" applyFont="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0</xdr:col>
      <xdr:colOff>-571881</xdr:colOff>
      <xdr:row>2</xdr:row>
      <xdr:rowOff>35242</xdr:rowOff>
    </xdr:from>
    <xdr:ext cx="184731" cy="937629"/>
    <xdr:sp>
      <xdr:nvSpPr>
        <xdr:cNvPr id="2" name="矩形 1"/>
        <xdr:cNvSpPr/>
      </xdr:nvSpPr>
      <xdr:spPr>
        <a:xfrm>
          <a:off x="-571500" y="728345"/>
          <a:ext cx="184785" cy="937895"/>
        </a:xfrm>
        <a:prstGeom prst="rect">
          <a:avLst/>
        </a:prstGeom>
        <a:noFill/>
      </xdr:spPr>
      <xdr:txBody>
        <a:bodyPr wrap="none" lIns="91440" tIns="45720" rIns="91440" bIns="45720">
          <a:spAutoFit/>
          <a:scene3d>
            <a:camera prst="orthographicFront"/>
            <a:lightRig rig="flat" dir="tl">
              <a:rot lat="0" lon="0" rev="6600000"/>
            </a:lightRig>
          </a:scene3d>
          <a:sp3d extrusionH="25400" contourW="8890">
            <a:bevelT w="38100" h="31750"/>
            <a:contourClr>
              <a:schemeClr val="accent2">
                <a:shade val="75000"/>
              </a:schemeClr>
            </a:contourClr>
          </a:sp3d>
        </a:bodyPr>
        <a:lstStyle/>
        <a:p>
          <a:pPr algn="ctr"/>
          <a:endParaRPr lang="zh-CN" altLang="en-US" sz="54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endParaRPr>
        </a:p>
      </xdr:txBody>
    </xdr:sp>
    <xdr:clientData/>
  </xdr:one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0"/>
  <sheetViews>
    <sheetView tabSelected="1" zoomScale="90" zoomScaleNormal="90" workbookViewId="0">
      <pane ySplit="5" topLeftCell="A38" activePane="bottomLeft" state="frozen"/>
      <selection/>
      <selection pane="bottomLeft" activeCell="D9" sqref="D9:D10"/>
    </sheetView>
  </sheetViews>
  <sheetFormatPr defaultColWidth="9" defaultRowHeight="14.25"/>
  <cols>
    <col min="1" max="1" width="27" style="5" customWidth="1"/>
    <col min="2" max="2" width="31.3916666666667" style="6" customWidth="1"/>
    <col min="3" max="3" width="24.0333333333333" style="7" customWidth="1"/>
    <col min="4" max="4" width="17.775" style="4" customWidth="1"/>
    <col min="5" max="5" width="20.275" style="8" customWidth="1"/>
    <col min="6" max="6" width="20.225" style="9" customWidth="1"/>
    <col min="7" max="7" width="19.4416666666667" style="3" customWidth="1"/>
    <col min="8" max="8" width="34.4333333333333" style="10" customWidth="1"/>
    <col min="9" max="9" width="10.275" style="11" customWidth="1"/>
    <col min="10" max="10" width="22.0916666666667" style="12" customWidth="1"/>
    <col min="11" max="11" width="24.1666666666667" style="13" customWidth="1"/>
    <col min="12" max="16384" width="8.89166666666667" style="5"/>
  </cols>
  <sheetData>
    <row r="1" ht="28.8" customHeight="1" spans="1:11">
      <c r="A1" s="14" t="s">
        <v>0</v>
      </c>
      <c r="B1" s="15"/>
      <c r="C1" s="16"/>
      <c r="D1" s="14"/>
      <c r="E1" s="16"/>
      <c r="F1" s="16"/>
      <c r="G1" s="14"/>
      <c r="H1" s="14"/>
      <c r="I1" s="14"/>
      <c r="J1" s="72"/>
      <c r="K1" s="14"/>
    </row>
    <row r="2" ht="25.8" customHeight="1" spans="1:11">
      <c r="A2" s="17" t="s">
        <v>1</v>
      </c>
      <c r="B2" s="18"/>
      <c r="J2" s="73"/>
      <c r="K2" s="13" t="s">
        <v>2</v>
      </c>
    </row>
    <row r="3" s="1" customFormat="1" ht="31.2" customHeight="1" spans="1:11">
      <c r="A3" s="19" t="s">
        <v>3</v>
      </c>
      <c r="B3" s="20" t="s">
        <v>4</v>
      </c>
      <c r="C3" s="19" t="s">
        <v>5</v>
      </c>
      <c r="D3" s="19" t="s">
        <v>6</v>
      </c>
      <c r="E3" s="19" t="s">
        <v>7</v>
      </c>
      <c r="F3" s="21" t="s">
        <v>8</v>
      </c>
      <c r="G3" s="21"/>
      <c r="H3" s="22"/>
      <c r="I3" s="74" t="s">
        <v>9</v>
      </c>
      <c r="J3" s="75" t="s">
        <v>10</v>
      </c>
      <c r="K3" s="24" t="s">
        <v>11</v>
      </c>
    </row>
    <row r="4" s="1" customFormat="1" ht="28.8" customHeight="1" spans="1:11">
      <c r="A4" s="19"/>
      <c r="B4" s="23"/>
      <c r="C4" s="19"/>
      <c r="D4" s="19"/>
      <c r="E4" s="19"/>
      <c r="F4" s="22" t="s">
        <v>12</v>
      </c>
      <c r="G4" s="19" t="s">
        <v>13</v>
      </c>
      <c r="H4" s="24" t="s">
        <v>14</v>
      </c>
      <c r="I4" s="74"/>
      <c r="J4" s="75"/>
      <c r="K4" s="24"/>
    </row>
    <row r="5" s="2" customFormat="1" ht="28.8" customHeight="1" spans="1:11">
      <c r="A5" s="25" t="s">
        <v>15</v>
      </c>
      <c r="B5" s="26"/>
      <c r="C5" s="27">
        <f>C6+C15+C22+C27+C31+C35+C37+C38+C40+C46</f>
        <v>8750000</v>
      </c>
      <c r="D5" s="27"/>
      <c r="E5" s="27">
        <f>E6+E15+E21+E26+E30+E34+E37+E38+E39+E45</f>
        <v>18729036.9</v>
      </c>
      <c r="F5" s="27">
        <f>F6+F15+F21+F26+F30+F34+F37+F38+F39+F45</f>
        <v>8750000</v>
      </c>
      <c r="G5" s="28"/>
      <c r="H5" s="29"/>
      <c r="I5" s="76">
        <f>C5-F5</f>
        <v>0</v>
      </c>
      <c r="J5" s="77"/>
      <c r="K5" s="78"/>
    </row>
    <row r="6" s="3" customFormat="1" ht="28.8" customHeight="1" spans="1:11">
      <c r="A6" s="30" t="s">
        <v>16</v>
      </c>
      <c r="B6" s="31"/>
      <c r="C6" s="32">
        <f>C7</f>
        <v>1530000</v>
      </c>
      <c r="D6" s="33"/>
      <c r="E6" s="32">
        <f t="shared" ref="E6:F6" si="0">SUM(E7:E14)</f>
        <v>4184800.81</v>
      </c>
      <c r="F6" s="34">
        <f t="shared" si="0"/>
        <v>1530000</v>
      </c>
      <c r="G6" s="35"/>
      <c r="H6" s="36"/>
      <c r="I6" s="79">
        <v>0</v>
      </c>
      <c r="J6" s="80"/>
      <c r="K6" s="24" t="s">
        <v>17</v>
      </c>
    </row>
    <row r="7" ht="36" customHeight="1" spans="1:11">
      <c r="A7" s="37" t="s">
        <v>18</v>
      </c>
      <c r="B7" s="38" t="s">
        <v>19</v>
      </c>
      <c r="C7" s="39">
        <v>1530000</v>
      </c>
      <c r="D7" s="40" t="s">
        <v>20</v>
      </c>
      <c r="E7" s="41">
        <v>3808652.57</v>
      </c>
      <c r="F7" s="42">
        <v>228519.15</v>
      </c>
      <c r="G7" s="43">
        <v>44712</v>
      </c>
      <c r="H7" s="44" t="s">
        <v>21</v>
      </c>
      <c r="I7" s="81"/>
      <c r="J7" s="82" t="s">
        <v>22</v>
      </c>
      <c r="K7" s="24"/>
    </row>
    <row r="8" ht="36" customHeight="1" spans="1:11">
      <c r="A8" s="37"/>
      <c r="B8" s="45"/>
      <c r="C8" s="39"/>
      <c r="D8" s="40"/>
      <c r="E8" s="41"/>
      <c r="F8" s="42">
        <v>769589.2</v>
      </c>
      <c r="G8" s="43">
        <v>44739</v>
      </c>
      <c r="H8" s="44" t="s">
        <v>21</v>
      </c>
      <c r="I8" s="81"/>
      <c r="J8" s="82"/>
      <c r="K8" s="24"/>
    </row>
    <row r="9" ht="36" customHeight="1" spans="1:11">
      <c r="A9" s="37"/>
      <c r="B9" s="45"/>
      <c r="C9" s="39"/>
      <c r="D9" s="40" t="s">
        <v>23</v>
      </c>
      <c r="E9" s="41"/>
      <c r="F9" s="42">
        <v>152346.11</v>
      </c>
      <c r="G9" s="43">
        <v>44712</v>
      </c>
      <c r="H9" s="44" t="s">
        <v>24</v>
      </c>
      <c r="I9" s="81"/>
      <c r="J9" s="82"/>
      <c r="K9" s="24"/>
    </row>
    <row r="10" ht="36" customHeight="1" spans="1:11">
      <c r="A10" s="37"/>
      <c r="B10" s="45"/>
      <c r="C10" s="39"/>
      <c r="D10" s="40"/>
      <c r="E10" s="41"/>
      <c r="F10" s="46">
        <v>192397.3</v>
      </c>
      <c r="G10" s="43">
        <v>44739</v>
      </c>
      <c r="H10" s="44" t="s">
        <v>24</v>
      </c>
      <c r="I10" s="81"/>
      <c r="J10" s="82"/>
      <c r="K10" s="24"/>
    </row>
    <row r="11" ht="36" customHeight="1" spans="1:11">
      <c r="A11" s="37"/>
      <c r="B11" s="45"/>
      <c r="C11" s="39"/>
      <c r="D11" s="40" t="s">
        <v>25</v>
      </c>
      <c r="E11" s="41">
        <v>70000</v>
      </c>
      <c r="F11" s="46">
        <v>21000</v>
      </c>
      <c r="G11" s="43">
        <v>44712</v>
      </c>
      <c r="H11" s="44" t="s">
        <v>26</v>
      </c>
      <c r="I11" s="81"/>
      <c r="J11" s="82"/>
      <c r="K11" s="24"/>
    </row>
    <row r="12" ht="36" customHeight="1" spans="1:11">
      <c r="A12" s="37"/>
      <c r="B12" s="45"/>
      <c r="C12" s="39"/>
      <c r="D12" s="40" t="s">
        <v>27</v>
      </c>
      <c r="E12" s="41">
        <v>200000</v>
      </c>
      <c r="F12" s="42">
        <v>60000</v>
      </c>
      <c r="G12" s="43">
        <v>44712</v>
      </c>
      <c r="H12" s="44" t="s">
        <v>28</v>
      </c>
      <c r="I12" s="81"/>
      <c r="J12" s="82"/>
      <c r="K12" s="24"/>
    </row>
    <row r="13" ht="36" customHeight="1" spans="1:11">
      <c r="A13" s="37"/>
      <c r="B13" s="45"/>
      <c r="C13" s="39"/>
      <c r="D13" s="40" t="s">
        <v>29</v>
      </c>
      <c r="E13" s="41">
        <v>27188.24</v>
      </c>
      <c r="F13" s="42">
        <v>27188.24</v>
      </c>
      <c r="G13" s="43">
        <v>44712</v>
      </c>
      <c r="H13" s="44" t="s">
        <v>30</v>
      </c>
      <c r="I13" s="81"/>
      <c r="J13" s="82"/>
      <c r="K13" s="24"/>
    </row>
    <row r="14" ht="36" customHeight="1" spans="1:11">
      <c r="A14" s="37"/>
      <c r="B14" s="47"/>
      <c r="C14" s="39"/>
      <c r="D14" s="40" t="s">
        <v>31</v>
      </c>
      <c r="E14" s="41">
        <v>78960</v>
      </c>
      <c r="F14" s="42">
        <v>78960</v>
      </c>
      <c r="G14" s="43">
        <v>44712</v>
      </c>
      <c r="H14" s="44" t="s">
        <v>32</v>
      </c>
      <c r="I14" s="81"/>
      <c r="J14" s="82"/>
      <c r="K14" s="24"/>
    </row>
    <row r="15" s="3" customFormat="1" ht="28.8" customHeight="1" spans="1:11">
      <c r="A15" s="30" t="s">
        <v>33</v>
      </c>
      <c r="B15" s="31"/>
      <c r="C15" s="48">
        <f>C16</f>
        <v>1999000</v>
      </c>
      <c r="D15" s="49"/>
      <c r="E15" s="32">
        <f>SUM(E16:E20)</f>
        <v>3213823.21</v>
      </c>
      <c r="F15" s="34">
        <f>SUM(F16:F20)</f>
        <v>1999000</v>
      </c>
      <c r="G15" s="50"/>
      <c r="H15" s="51"/>
      <c r="I15" s="79">
        <f>C15-F15</f>
        <v>0</v>
      </c>
      <c r="J15" s="83"/>
      <c r="K15" s="24" t="s">
        <v>17</v>
      </c>
    </row>
    <row r="16" ht="41" customHeight="1" spans="1:11">
      <c r="A16" s="37" t="s">
        <v>34</v>
      </c>
      <c r="B16" s="52" t="s">
        <v>35</v>
      </c>
      <c r="C16" s="39">
        <v>1999000</v>
      </c>
      <c r="D16" s="40" t="s">
        <v>20</v>
      </c>
      <c r="E16" s="53">
        <v>3141260.1</v>
      </c>
      <c r="F16" s="42">
        <v>942378.03</v>
      </c>
      <c r="G16" s="43">
        <v>44681</v>
      </c>
      <c r="H16" s="44" t="s">
        <v>36</v>
      </c>
      <c r="I16" s="81"/>
      <c r="J16" s="82" t="s">
        <v>37</v>
      </c>
      <c r="K16" s="24"/>
    </row>
    <row r="17" ht="32" customHeight="1" spans="1:11">
      <c r="A17" s="37"/>
      <c r="B17" s="54"/>
      <c r="C17" s="39"/>
      <c r="D17" s="40"/>
      <c r="E17" s="53"/>
      <c r="F17" s="42">
        <v>797509.84</v>
      </c>
      <c r="G17" s="43">
        <v>44712</v>
      </c>
      <c r="H17" s="44" t="s">
        <v>36</v>
      </c>
      <c r="I17" s="81"/>
      <c r="J17" s="82"/>
      <c r="K17" s="24"/>
    </row>
    <row r="18" ht="35" customHeight="1" spans="1:11">
      <c r="A18" s="37"/>
      <c r="B18" s="54"/>
      <c r="C18" s="39"/>
      <c r="D18" s="40"/>
      <c r="E18" s="53"/>
      <c r="F18" s="42">
        <v>52614.06</v>
      </c>
      <c r="G18" s="43">
        <v>44804</v>
      </c>
      <c r="H18" s="44" t="s">
        <v>36</v>
      </c>
      <c r="I18" s="81"/>
      <c r="J18" s="82"/>
      <c r="K18" s="24"/>
    </row>
    <row r="19" ht="49" customHeight="1" spans="1:11">
      <c r="A19" s="37"/>
      <c r="B19" s="54"/>
      <c r="C19" s="39"/>
      <c r="D19" s="40" t="s">
        <v>23</v>
      </c>
      <c r="E19" s="53"/>
      <c r="F19" s="42">
        <v>170216.51</v>
      </c>
      <c r="G19" s="43">
        <v>44804</v>
      </c>
      <c r="H19" s="44" t="s">
        <v>38</v>
      </c>
      <c r="I19" s="81"/>
      <c r="J19" s="82"/>
      <c r="K19" s="24"/>
    </row>
    <row r="20" ht="40" customHeight="1" spans="1:11">
      <c r="A20" s="37"/>
      <c r="B20" s="55"/>
      <c r="C20" s="39"/>
      <c r="D20" s="40" t="s">
        <v>25</v>
      </c>
      <c r="E20" s="53">
        <v>72563.11</v>
      </c>
      <c r="F20" s="42">
        <v>36281.56</v>
      </c>
      <c r="G20" s="43">
        <v>44712</v>
      </c>
      <c r="H20" s="44" t="s">
        <v>39</v>
      </c>
      <c r="I20" s="81"/>
      <c r="J20" s="82"/>
      <c r="K20" s="24"/>
    </row>
    <row r="21" s="3" customFormat="1" ht="22.2" customHeight="1" spans="1:11">
      <c r="A21" s="30" t="s">
        <v>40</v>
      </c>
      <c r="B21" s="31"/>
      <c r="C21" s="56">
        <v>1440000</v>
      </c>
      <c r="D21" s="57"/>
      <c r="E21" s="48">
        <v>3509956.16</v>
      </c>
      <c r="F21" s="34">
        <f>SUM(F22:F25)</f>
        <v>1440000</v>
      </c>
      <c r="G21" s="50"/>
      <c r="H21" s="51"/>
      <c r="I21" s="79">
        <f>C21-F21</f>
        <v>0</v>
      </c>
      <c r="J21" s="83"/>
      <c r="K21" s="24" t="s">
        <v>17</v>
      </c>
    </row>
    <row r="22" ht="47" customHeight="1" spans="1:11">
      <c r="A22" s="37" t="s">
        <v>41</v>
      </c>
      <c r="B22" s="52" t="s">
        <v>42</v>
      </c>
      <c r="C22" s="39">
        <v>1440000</v>
      </c>
      <c r="D22" s="40" t="s">
        <v>20</v>
      </c>
      <c r="E22" s="41">
        <v>3509956.16</v>
      </c>
      <c r="F22" s="42">
        <v>912588.6</v>
      </c>
      <c r="G22" s="43">
        <v>44771</v>
      </c>
      <c r="H22" s="44" t="s">
        <v>43</v>
      </c>
      <c r="I22" s="81"/>
      <c r="J22" s="82" t="s">
        <v>37</v>
      </c>
      <c r="K22" s="24"/>
    </row>
    <row r="23" ht="42" customHeight="1" spans="1:11">
      <c r="A23" s="37"/>
      <c r="B23" s="54"/>
      <c r="C23" s="39"/>
      <c r="D23" s="40"/>
      <c r="E23" s="41"/>
      <c r="F23" s="42">
        <v>309610.52</v>
      </c>
      <c r="G23" s="43">
        <v>44859</v>
      </c>
      <c r="H23" s="44" t="s">
        <v>43</v>
      </c>
      <c r="I23" s="81"/>
      <c r="J23" s="82"/>
      <c r="K23" s="24"/>
    </row>
    <row r="24" ht="63" customHeight="1" spans="1:11">
      <c r="A24" s="37"/>
      <c r="B24" s="54"/>
      <c r="C24" s="39"/>
      <c r="D24" s="40" t="s">
        <v>23</v>
      </c>
      <c r="E24" s="41"/>
      <c r="F24" s="42">
        <v>140398.25</v>
      </c>
      <c r="G24" s="43">
        <v>44771</v>
      </c>
      <c r="H24" s="44" t="s">
        <v>44</v>
      </c>
      <c r="I24" s="81"/>
      <c r="J24" s="82"/>
      <c r="K24" s="24"/>
    </row>
    <row r="25" ht="68" customHeight="1" spans="1:11">
      <c r="A25" s="37"/>
      <c r="B25" s="55"/>
      <c r="C25" s="39"/>
      <c r="D25" s="40"/>
      <c r="E25" s="41"/>
      <c r="F25" s="42">
        <v>77402.63</v>
      </c>
      <c r="G25" s="43">
        <v>44859</v>
      </c>
      <c r="H25" s="44" t="s">
        <v>44</v>
      </c>
      <c r="I25" s="81"/>
      <c r="J25" s="82"/>
      <c r="K25" s="24"/>
    </row>
    <row r="26" s="3" customFormat="1" ht="28" customHeight="1" spans="1:11">
      <c r="A26" s="30" t="s">
        <v>45</v>
      </c>
      <c r="B26" s="31"/>
      <c r="C26" s="56">
        <v>630000</v>
      </c>
      <c r="D26" s="57"/>
      <c r="E26" s="32">
        <v>989670</v>
      </c>
      <c r="F26" s="34">
        <f>SUM(F27:F29)</f>
        <v>630000</v>
      </c>
      <c r="G26" s="50"/>
      <c r="H26" s="51"/>
      <c r="I26" s="81">
        <f>C26-F26</f>
        <v>0</v>
      </c>
      <c r="J26" s="83"/>
      <c r="K26" s="24"/>
    </row>
    <row r="27" ht="24" customHeight="1" spans="1:11">
      <c r="A27" s="37" t="s">
        <v>46</v>
      </c>
      <c r="B27" s="52" t="s">
        <v>47</v>
      </c>
      <c r="C27" s="39">
        <v>630000</v>
      </c>
      <c r="D27" s="40" t="s">
        <v>20</v>
      </c>
      <c r="E27" s="41">
        <v>989670</v>
      </c>
      <c r="F27" s="42">
        <v>296901</v>
      </c>
      <c r="G27" s="43">
        <v>44681</v>
      </c>
      <c r="H27" s="44" t="s">
        <v>48</v>
      </c>
      <c r="I27" s="81"/>
      <c r="J27" s="82" t="s">
        <v>49</v>
      </c>
      <c r="K27" s="24" t="s">
        <v>17</v>
      </c>
    </row>
    <row r="28" ht="31" customHeight="1" spans="1:11">
      <c r="A28" s="37"/>
      <c r="B28" s="54"/>
      <c r="C28" s="39"/>
      <c r="D28" s="40"/>
      <c r="E28" s="41"/>
      <c r="F28" s="42">
        <v>266479.2</v>
      </c>
      <c r="G28" s="43">
        <v>44859</v>
      </c>
      <c r="H28" s="44" t="s">
        <v>48</v>
      </c>
      <c r="I28" s="81"/>
      <c r="J28" s="82"/>
      <c r="K28" s="24"/>
    </row>
    <row r="29" ht="43" customHeight="1" spans="1:11">
      <c r="A29" s="37"/>
      <c r="B29" s="55"/>
      <c r="C29" s="39"/>
      <c r="D29" s="40" t="s">
        <v>23</v>
      </c>
      <c r="E29" s="41"/>
      <c r="F29" s="42">
        <v>66619.8</v>
      </c>
      <c r="G29" s="43">
        <v>44859</v>
      </c>
      <c r="H29" s="44" t="s">
        <v>50</v>
      </c>
      <c r="I29" s="81"/>
      <c r="J29" s="82"/>
      <c r="K29" s="24"/>
    </row>
    <row r="30" s="3" customFormat="1" ht="31" customHeight="1" spans="1:11">
      <c r="A30" s="30" t="s">
        <v>51</v>
      </c>
      <c r="B30" s="31"/>
      <c r="C30" s="56">
        <v>600000</v>
      </c>
      <c r="D30" s="57"/>
      <c r="E30" s="32">
        <v>980620</v>
      </c>
      <c r="F30" s="34">
        <f>SUM(F31:F33)</f>
        <v>600000</v>
      </c>
      <c r="G30" s="50"/>
      <c r="H30" s="51"/>
      <c r="I30" s="79">
        <f>C30-F30</f>
        <v>0</v>
      </c>
      <c r="J30" s="83"/>
      <c r="K30" s="24"/>
    </row>
    <row r="31" ht="31" customHeight="1" spans="1:11">
      <c r="A31" s="37" t="s">
        <v>52</v>
      </c>
      <c r="B31" s="52" t="s">
        <v>53</v>
      </c>
      <c r="C31" s="39">
        <v>600000</v>
      </c>
      <c r="D31" s="40" t="s">
        <v>20</v>
      </c>
      <c r="E31" s="41">
        <v>980620</v>
      </c>
      <c r="F31" s="42">
        <v>294186</v>
      </c>
      <c r="G31" s="43">
        <v>44681</v>
      </c>
      <c r="H31" s="44" t="s">
        <v>54</v>
      </c>
      <c r="I31" s="81">
        <v>0</v>
      </c>
      <c r="J31" s="82" t="s">
        <v>55</v>
      </c>
      <c r="K31" s="24" t="s">
        <v>17</v>
      </c>
    </row>
    <row r="32" ht="33" customHeight="1" spans="1:11">
      <c r="A32" s="37"/>
      <c r="B32" s="54"/>
      <c r="C32" s="39"/>
      <c r="D32" s="40"/>
      <c r="E32" s="58"/>
      <c r="F32" s="42">
        <v>244651.2</v>
      </c>
      <c r="G32" s="43">
        <v>44859</v>
      </c>
      <c r="H32" s="44" t="s">
        <v>54</v>
      </c>
      <c r="I32" s="81"/>
      <c r="J32" s="82"/>
      <c r="K32" s="24"/>
    </row>
    <row r="33" ht="34" customHeight="1" spans="1:11">
      <c r="A33" s="37"/>
      <c r="B33" s="55"/>
      <c r="C33" s="39"/>
      <c r="D33" s="40" t="s">
        <v>23</v>
      </c>
      <c r="E33" s="58"/>
      <c r="F33" s="42">
        <v>61162.8</v>
      </c>
      <c r="G33" s="43">
        <v>44859</v>
      </c>
      <c r="H33" s="44" t="s">
        <v>56</v>
      </c>
      <c r="I33" s="81"/>
      <c r="J33" s="82"/>
      <c r="K33" s="24"/>
    </row>
    <row r="34" s="3" customFormat="1" ht="27" customHeight="1" spans="1:11">
      <c r="A34" s="30" t="s">
        <v>57</v>
      </c>
      <c r="B34" s="31"/>
      <c r="C34" s="56">
        <v>282000</v>
      </c>
      <c r="D34" s="57"/>
      <c r="E34" s="59">
        <v>918680.32</v>
      </c>
      <c r="F34" s="34">
        <f>SUM(F35:F36)</f>
        <v>282000</v>
      </c>
      <c r="G34" s="50"/>
      <c r="H34" s="51"/>
      <c r="I34" s="79">
        <f>C34-F34</f>
        <v>0</v>
      </c>
      <c r="J34" s="83"/>
      <c r="K34" s="24"/>
    </row>
    <row r="35" ht="20" customHeight="1" spans="1:11">
      <c r="A35" s="37" t="s">
        <v>58</v>
      </c>
      <c r="B35" s="52" t="s">
        <v>59</v>
      </c>
      <c r="C35" s="39">
        <v>282000</v>
      </c>
      <c r="D35" s="40" t="s">
        <v>20</v>
      </c>
      <c r="E35" s="53">
        <v>918680.32</v>
      </c>
      <c r="F35" s="42">
        <v>275604.1</v>
      </c>
      <c r="G35" s="43">
        <v>44681</v>
      </c>
      <c r="H35" s="44" t="s">
        <v>60</v>
      </c>
      <c r="I35" s="81">
        <v>0</v>
      </c>
      <c r="J35" s="82" t="s">
        <v>61</v>
      </c>
      <c r="K35" s="24" t="s">
        <v>17</v>
      </c>
    </row>
    <row r="36" ht="79" customHeight="1" spans="1:11">
      <c r="A36" s="37"/>
      <c r="B36" s="55"/>
      <c r="C36" s="39"/>
      <c r="D36" s="40"/>
      <c r="E36" s="53"/>
      <c r="F36" s="42">
        <v>6395.9</v>
      </c>
      <c r="G36" s="43">
        <v>44859</v>
      </c>
      <c r="H36" s="44" t="s">
        <v>60</v>
      </c>
      <c r="I36" s="81"/>
      <c r="J36" s="82"/>
      <c r="K36" s="24"/>
    </row>
    <row r="37" ht="183" customHeight="1" spans="1:11">
      <c r="A37" s="60" t="s">
        <v>62</v>
      </c>
      <c r="B37" s="61" t="s">
        <v>63</v>
      </c>
      <c r="C37" s="39">
        <v>192000</v>
      </c>
      <c r="D37" s="40" t="s">
        <v>20</v>
      </c>
      <c r="E37" s="41">
        <v>640000</v>
      </c>
      <c r="F37" s="42">
        <v>192000</v>
      </c>
      <c r="G37" s="43">
        <v>44681</v>
      </c>
      <c r="H37" s="44" t="s">
        <v>64</v>
      </c>
      <c r="I37" s="81">
        <f>C37-F37</f>
        <v>0</v>
      </c>
      <c r="J37" s="82" t="s">
        <v>65</v>
      </c>
      <c r="K37" s="24" t="s">
        <v>17</v>
      </c>
    </row>
    <row r="38" ht="144" customHeight="1" spans="1:11">
      <c r="A38" s="60" t="s">
        <v>66</v>
      </c>
      <c r="B38" s="61" t="s">
        <v>67</v>
      </c>
      <c r="C38" s="39">
        <v>624000</v>
      </c>
      <c r="D38" s="40" t="s">
        <v>20</v>
      </c>
      <c r="E38" s="62">
        <v>2080000</v>
      </c>
      <c r="F38" s="42">
        <v>624000</v>
      </c>
      <c r="G38" s="43">
        <v>44681</v>
      </c>
      <c r="H38" s="44" t="s">
        <v>68</v>
      </c>
      <c r="I38" s="81">
        <f>C38-F38</f>
        <v>0</v>
      </c>
      <c r="J38" s="82" t="s">
        <v>69</v>
      </c>
      <c r="K38" s="24" t="s">
        <v>17</v>
      </c>
    </row>
    <row r="39" s="1" customFormat="1" ht="21.6" customHeight="1" spans="1:11">
      <c r="A39" s="30" t="s">
        <v>70</v>
      </c>
      <c r="B39" s="31"/>
      <c r="C39" s="56">
        <v>1438000</v>
      </c>
      <c r="D39" s="57"/>
      <c r="E39" s="63">
        <v>2196486.4</v>
      </c>
      <c r="F39" s="34">
        <f>SUM(F40:F44)</f>
        <v>1438000</v>
      </c>
      <c r="G39" s="64"/>
      <c r="H39" s="51"/>
      <c r="I39" s="79">
        <f>C39-F39</f>
        <v>0</v>
      </c>
      <c r="J39" s="82" t="s">
        <v>71</v>
      </c>
      <c r="K39" s="24" t="s">
        <v>17</v>
      </c>
    </row>
    <row r="40" ht="33" customHeight="1" spans="1:11">
      <c r="A40" s="37" t="s">
        <v>72</v>
      </c>
      <c r="B40" s="52" t="s">
        <v>73</v>
      </c>
      <c r="C40" s="39">
        <v>1438000</v>
      </c>
      <c r="D40" s="40" t="s">
        <v>20</v>
      </c>
      <c r="E40" s="62">
        <v>2196486.4</v>
      </c>
      <c r="F40" s="42">
        <v>527156.74</v>
      </c>
      <c r="G40" s="43">
        <v>44804</v>
      </c>
      <c r="H40" s="44" t="s">
        <v>74</v>
      </c>
      <c r="I40" s="81"/>
      <c r="J40" s="82"/>
      <c r="K40" s="24"/>
    </row>
    <row r="41" ht="33" customHeight="1" spans="1:11">
      <c r="A41" s="37"/>
      <c r="B41" s="54"/>
      <c r="C41" s="39"/>
      <c r="D41" s="40"/>
      <c r="E41" s="62"/>
      <c r="F41" s="42">
        <v>517955.68</v>
      </c>
      <c r="G41" s="43">
        <v>44862</v>
      </c>
      <c r="H41" s="44" t="s">
        <v>74</v>
      </c>
      <c r="I41" s="81"/>
      <c r="J41" s="82"/>
      <c r="K41" s="24"/>
    </row>
    <row r="42" ht="33" customHeight="1" spans="1:11">
      <c r="A42" s="37"/>
      <c r="B42" s="54"/>
      <c r="C42" s="39"/>
      <c r="D42" s="40"/>
      <c r="E42" s="62"/>
      <c r="F42" s="42">
        <v>35000</v>
      </c>
      <c r="G42" s="43">
        <v>44862</v>
      </c>
      <c r="H42" s="44" t="s">
        <v>74</v>
      </c>
      <c r="I42" s="81"/>
      <c r="J42" s="82"/>
      <c r="K42" s="24"/>
    </row>
    <row r="43" ht="33" customHeight="1" spans="1:11">
      <c r="A43" s="37"/>
      <c r="B43" s="54"/>
      <c r="C43" s="39"/>
      <c r="D43" s="40" t="s">
        <v>23</v>
      </c>
      <c r="E43" s="62"/>
      <c r="F43" s="42">
        <v>219648.64</v>
      </c>
      <c r="G43" s="43">
        <v>44804</v>
      </c>
      <c r="H43" s="44" t="s">
        <v>75</v>
      </c>
      <c r="I43" s="81"/>
      <c r="J43" s="82"/>
      <c r="K43" s="24"/>
    </row>
    <row r="44" ht="33" customHeight="1" spans="1:11">
      <c r="A44" s="37"/>
      <c r="B44" s="55"/>
      <c r="C44" s="39"/>
      <c r="D44" s="40"/>
      <c r="E44" s="62"/>
      <c r="F44" s="42">
        <v>138238.94</v>
      </c>
      <c r="G44" s="43">
        <v>44862</v>
      </c>
      <c r="H44" s="44" t="s">
        <v>75</v>
      </c>
      <c r="I44" s="81"/>
      <c r="J44" s="82"/>
      <c r="K44" s="24"/>
    </row>
    <row r="45" s="3" customFormat="1" ht="34" customHeight="1" spans="1:11">
      <c r="A45" s="31" t="s">
        <v>76</v>
      </c>
      <c r="B45" s="31"/>
      <c r="C45" s="56">
        <v>15000</v>
      </c>
      <c r="D45" s="57"/>
      <c r="E45" s="63">
        <v>15000</v>
      </c>
      <c r="F45" s="34">
        <f>SUM(F46:F47)</f>
        <v>15000</v>
      </c>
      <c r="G45" s="50"/>
      <c r="H45" s="51"/>
      <c r="I45" s="79">
        <f>C45-F45</f>
        <v>0</v>
      </c>
      <c r="J45" s="84"/>
      <c r="K45" s="24"/>
    </row>
    <row r="46" ht="29.4" customHeight="1" spans="1:11">
      <c r="A46" s="37" t="s">
        <v>76</v>
      </c>
      <c r="B46" s="52" t="s">
        <v>77</v>
      </c>
      <c r="C46" s="39">
        <v>15000</v>
      </c>
      <c r="D46" s="40" t="s">
        <v>78</v>
      </c>
      <c r="E46" s="42">
        <v>5000</v>
      </c>
      <c r="F46" s="42">
        <v>5000</v>
      </c>
      <c r="G46" s="43">
        <v>44862</v>
      </c>
      <c r="H46" s="65" t="s">
        <v>79</v>
      </c>
      <c r="I46" s="81">
        <f>C46-E46-E47</f>
        <v>0</v>
      </c>
      <c r="J46" s="85" t="s">
        <v>80</v>
      </c>
      <c r="K46" s="24" t="s">
        <v>17</v>
      </c>
    </row>
    <row r="47" ht="29.4" customHeight="1" spans="1:11">
      <c r="A47" s="37"/>
      <c r="B47" s="55"/>
      <c r="C47" s="39"/>
      <c r="D47" s="40"/>
      <c r="E47" s="42">
        <v>10000</v>
      </c>
      <c r="F47" s="42">
        <v>10000</v>
      </c>
      <c r="G47" s="43">
        <v>44862</v>
      </c>
      <c r="H47" s="65" t="s">
        <v>81</v>
      </c>
      <c r="I47" s="81"/>
      <c r="J47" s="85"/>
      <c r="K47" s="24"/>
    </row>
    <row r="48" ht="25" customHeight="1" spans="10:10">
      <c r="J48" s="73"/>
    </row>
    <row r="49" s="4" customFormat="1" ht="28.8" customHeight="1" spans="1:10">
      <c r="A49" s="25" t="s">
        <v>82</v>
      </c>
      <c r="B49" s="25" t="s">
        <v>83</v>
      </c>
      <c r="C49" s="66" t="s">
        <v>84</v>
      </c>
      <c r="D49" s="25" t="s">
        <v>85</v>
      </c>
      <c r="E49" s="25" t="s">
        <v>86</v>
      </c>
      <c r="H49" s="67"/>
      <c r="I49" s="86"/>
      <c r="J49" s="87"/>
    </row>
    <row r="50" s="3" customFormat="1" ht="26.4" customHeight="1" spans="1:11">
      <c r="A50" s="25"/>
      <c r="B50" s="68">
        <v>8750000</v>
      </c>
      <c r="C50" s="27">
        <v>8750000</v>
      </c>
      <c r="D50" s="69">
        <v>0</v>
      </c>
      <c r="E50" s="70">
        <f>C50/B50</f>
        <v>1</v>
      </c>
      <c r="H50" s="71"/>
      <c r="I50" s="11"/>
      <c r="J50" s="73"/>
      <c r="K50" s="88"/>
    </row>
    <row r="51" spans="10:10">
      <c r="J51" s="73"/>
    </row>
    <row r="52" spans="10:10">
      <c r="J52" s="73"/>
    </row>
    <row r="53" spans="10:10">
      <c r="J53" s="73"/>
    </row>
    <row r="54" spans="10:10">
      <c r="J54" s="73"/>
    </row>
    <row r="55" spans="10:10">
      <c r="J55" s="73"/>
    </row>
    <row r="56" spans="10:10">
      <c r="J56" s="73"/>
    </row>
    <row r="57" spans="10:10">
      <c r="J57" s="73"/>
    </row>
    <row r="58" spans="10:10">
      <c r="J58" s="73"/>
    </row>
    <row r="59" spans="10:10">
      <c r="J59" s="73"/>
    </row>
    <row r="60" spans="10:10">
      <c r="J60" s="73"/>
    </row>
    <row r="61" spans="10:10">
      <c r="J61" s="73"/>
    </row>
    <row r="62" spans="10:10">
      <c r="J62" s="73"/>
    </row>
    <row r="63" spans="10:10">
      <c r="J63" s="73"/>
    </row>
    <row r="64" spans="10:10">
      <c r="J64" s="73"/>
    </row>
    <row r="65" spans="10:10">
      <c r="J65" s="73"/>
    </row>
    <row r="66" spans="10:10">
      <c r="J66" s="73"/>
    </row>
    <row r="67" spans="10:10">
      <c r="J67" s="73"/>
    </row>
    <row r="68" spans="10:10">
      <c r="J68" s="73"/>
    </row>
    <row r="69" spans="10:10">
      <c r="J69" s="73"/>
    </row>
    <row r="70" spans="10:10">
      <c r="J70" s="73"/>
    </row>
    <row r="71" spans="10:10">
      <c r="J71" s="73"/>
    </row>
    <row r="72" spans="10:10">
      <c r="J72" s="73"/>
    </row>
    <row r="73" spans="10:10">
      <c r="J73" s="73"/>
    </row>
    <row r="74" spans="10:10">
      <c r="J74" s="73"/>
    </row>
    <row r="75" spans="10:10">
      <c r="J75" s="73"/>
    </row>
    <row r="76" spans="10:10">
      <c r="J76" s="73"/>
    </row>
    <row r="77" spans="10:10">
      <c r="J77" s="73"/>
    </row>
    <row r="78" spans="10:10">
      <c r="J78" s="73"/>
    </row>
    <row r="79" spans="10:10">
      <c r="J79" s="73"/>
    </row>
    <row r="80" spans="10:10">
      <c r="J80" s="73"/>
    </row>
    <row r="81" spans="10:10">
      <c r="J81" s="73"/>
    </row>
    <row r="82" spans="10:10">
      <c r="J82" s="73"/>
    </row>
    <row r="83" spans="10:10">
      <c r="J83" s="73"/>
    </row>
    <row r="84" spans="10:10">
      <c r="J84" s="73"/>
    </row>
    <row r="85" spans="10:10">
      <c r="J85" s="73"/>
    </row>
    <row r="86" spans="10:10">
      <c r="J86" s="73"/>
    </row>
    <row r="87" spans="10:10">
      <c r="J87" s="73"/>
    </row>
    <row r="88" spans="10:10">
      <c r="J88" s="73"/>
    </row>
    <row r="89" spans="10:10">
      <c r="J89" s="73"/>
    </row>
    <row r="90" spans="10:10">
      <c r="J90" s="73"/>
    </row>
    <row r="91" spans="10:10">
      <c r="J91" s="73"/>
    </row>
    <row r="92" spans="10:10">
      <c r="J92" s="73"/>
    </row>
    <row r="93" spans="10:10">
      <c r="J93" s="73"/>
    </row>
    <row r="94" spans="10:10">
      <c r="J94" s="73"/>
    </row>
    <row r="95" spans="10:10">
      <c r="J95" s="73"/>
    </row>
    <row r="96" spans="10:10">
      <c r="J96" s="73"/>
    </row>
    <row r="97" spans="10:10">
      <c r="J97" s="73"/>
    </row>
    <row r="98" spans="10:10">
      <c r="J98" s="73"/>
    </row>
    <row r="99" spans="10:10">
      <c r="J99" s="73"/>
    </row>
    <row r="100" spans="10:10">
      <c r="J100" s="73"/>
    </row>
  </sheetData>
  <autoFilter ref="A4:K47">
    <extLst/>
  </autoFilter>
  <mergeCells count="77">
    <mergeCell ref="A1:K1"/>
    <mergeCell ref="F3:H3"/>
    <mergeCell ref="A3:A4"/>
    <mergeCell ref="A7:A14"/>
    <mergeCell ref="A16:A20"/>
    <mergeCell ref="A22:A25"/>
    <mergeCell ref="A27:A29"/>
    <mergeCell ref="A31:A33"/>
    <mergeCell ref="A35:A36"/>
    <mergeCell ref="A40:A44"/>
    <mergeCell ref="A46:A47"/>
    <mergeCell ref="A49:A50"/>
    <mergeCell ref="B3:B4"/>
    <mergeCell ref="B7:B14"/>
    <mergeCell ref="B16:B20"/>
    <mergeCell ref="B22:B25"/>
    <mergeCell ref="B27:B29"/>
    <mergeCell ref="B31:B33"/>
    <mergeCell ref="B35:B36"/>
    <mergeCell ref="B40:B44"/>
    <mergeCell ref="B46:B47"/>
    <mergeCell ref="C3:C4"/>
    <mergeCell ref="C7:C14"/>
    <mergeCell ref="C16:C20"/>
    <mergeCell ref="C22:C25"/>
    <mergeCell ref="C27:C29"/>
    <mergeCell ref="C31:C33"/>
    <mergeCell ref="C35:C36"/>
    <mergeCell ref="C40:C44"/>
    <mergeCell ref="C46:C47"/>
    <mergeCell ref="D3:D4"/>
    <mergeCell ref="D7:D8"/>
    <mergeCell ref="D9:D10"/>
    <mergeCell ref="D16:D18"/>
    <mergeCell ref="D22:D23"/>
    <mergeCell ref="D24:D25"/>
    <mergeCell ref="D27:D28"/>
    <mergeCell ref="D31:D32"/>
    <mergeCell ref="D35:D36"/>
    <mergeCell ref="D40:D42"/>
    <mergeCell ref="D43:D44"/>
    <mergeCell ref="D46:D47"/>
    <mergeCell ref="E3:E4"/>
    <mergeCell ref="E7:E10"/>
    <mergeCell ref="E16:E19"/>
    <mergeCell ref="E22:E25"/>
    <mergeCell ref="E27:E29"/>
    <mergeCell ref="E31:E33"/>
    <mergeCell ref="E35:E36"/>
    <mergeCell ref="E40:E44"/>
    <mergeCell ref="I3:I4"/>
    <mergeCell ref="I7:I14"/>
    <mergeCell ref="I16:I20"/>
    <mergeCell ref="I22:I25"/>
    <mergeCell ref="I27:I29"/>
    <mergeCell ref="I31:I33"/>
    <mergeCell ref="I35:I36"/>
    <mergeCell ref="I40:I44"/>
    <mergeCell ref="I46:I47"/>
    <mergeCell ref="J3:J4"/>
    <mergeCell ref="J7:J14"/>
    <mergeCell ref="J16:J20"/>
    <mergeCell ref="J22:J25"/>
    <mergeCell ref="J27:J29"/>
    <mergeCell ref="J31:J33"/>
    <mergeCell ref="J35:J36"/>
    <mergeCell ref="J39:J44"/>
    <mergeCell ref="J46:J47"/>
    <mergeCell ref="K3:K4"/>
    <mergeCell ref="K6:K14"/>
    <mergeCell ref="K15:K20"/>
    <mergeCell ref="K21:K25"/>
    <mergeCell ref="K27:K29"/>
    <mergeCell ref="K31:K33"/>
    <mergeCell ref="K35:K36"/>
    <mergeCell ref="K39:K44"/>
    <mergeCell ref="K46:K47"/>
  </mergeCells>
  <pageMargins left="0.984027777777778" right="0.511805555555556" top="0.354166666666667" bottom="0.550694444444444" header="0.236111111111111" footer="0.314583333333333"/>
  <pageSetup paperSize="8" scale="83"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Company>P R C</Company>
  <Application>Microsoft Excel</Application>
  <HeadingPairs>
    <vt:vector size="2" baseType="variant">
      <vt:variant>
        <vt:lpstr>工作表</vt:lpstr>
      </vt:variant>
      <vt:variant>
        <vt:i4>1</vt:i4>
      </vt:variant>
    </vt:vector>
  </HeadingPairs>
  <TitlesOfParts>
    <vt:vector size="1" baseType="lpstr">
      <vt:lpstr>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China</dc:creator>
  <cp:lastModifiedBy>伦 Nathan</cp:lastModifiedBy>
  <dcterms:created xsi:type="dcterms:W3CDTF">2022-09-01T00:43:00Z</dcterms:created>
  <dcterms:modified xsi:type="dcterms:W3CDTF">2022-12-21T09:15:37Z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D44F3CAFD70340CBAC9200FCF618851E</vt:lpwstr>
  </property>
</Properties>
</file>