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040" windowHeight="9450" tabRatio="789"/>
  </bookViews>
  <sheets>
    <sheet name="免学费（2021-2022）" sheetId="6" r:id="rId1"/>
  </sheets>
  <definedNames>
    <definedName name="_xlnm._FilterDatabase" localSheetId="0" hidden="1">'免学费（2021-2022）'!$C$4:$T$43</definedName>
    <definedName name="_xlnm.Print_Area" localSheetId="0">'免学费（2021-2022）'!$A$1:$T$43</definedName>
    <definedName name="_xlnm.Print_Titles" localSheetId="0">'免学费（2021-2022）'!$4:$6</definedName>
  </definedNames>
  <calcPr calcId="145621"/>
</workbook>
</file>

<file path=xl/calcChain.xml><?xml version="1.0" encoding="utf-8"?>
<calcChain xmlns="http://schemas.openxmlformats.org/spreadsheetml/2006/main">
  <c r="R41" i="6" l="1"/>
  <c r="P41" i="6"/>
  <c r="O41" i="6"/>
  <c r="N41" i="6"/>
  <c r="L41" i="6"/>
  <c r="K41" i="6"/>
  <c r="J41" i="6"/>
  <c r="I41" i="6"/>
  <c r="H41" i="6"/>
  <c r="G41" i="6"/>
  <c r="S40" i="6"/>
  <c r="Q40" i="6"/>
  <c r="M40" i="6" s="1"/>
  <c r="F40" i="6"/>
  <c r="S39" i="6"/>
  <c r="Q39" i="6"/>
  <c r="M39" i="6" s="1"/>
  <c r="F39" i="6"/>
  <c r="S38" i="6"/>
  <c r="Q38" i="6"/>
  <c r="M38" i="6" s="1"/>
  <c r="F38" i="6"/>
  <c r="S37" i="6"/>
  <c r="Q37" i="6"/>
  <c r="M37" i="6" s="1"/>
  <c r="F37" i="6"/>
  <c r="S36" i="6"/>
  <c r="Q36" i="6"/>
  <c r="M36" i="6" s="1"/>
  <c r="F36" i="6"/>
  <c r="S35" i="6"/>
  <c r="Q35" i="6"/>
  <c r="M35" i="6" s="1"/>
  <c r="F35" i="6"/>
  <c r="S34" i="6"/>
  <c r="Q34" i="6"/>
  <c r="M34" i="6" s="1"/>
  <c r="F34" i="6"/>
  <c r="S33" i="6"/>
  <c r="Q33" i="6"/>
  <c r="M33" i="6" s="1"/>
  <c r="F33" i="6"/>
  <c r="S32" i="6"/>
  <c r="Q32" i="6"/>
  <c r="M32" i="6" s="1"/>
  <c r="F32" i="6"/>
  <c r="S31" i="6"/>
  <c r="Q31" i="6"/>
  <c r="M31" i="6" s="1"/>
  <c r="F31" i="6"/>
  <c r="S30" i="6"/>
  <c r="S41" i="6" s="1"/>
  <c r="Q30" i="6"/>
  <c r="M30" i="6" s="1"/>
  <c r="M41" i="6" s="1"/>
  <c r="F30" i="6"/>
  <c r="F41" i="6" s="1"/>
  <c r="S29" i="6"/>
  <c r="O29" i="6"/>
  <c r="N29" i="6"/>
  <c r="L29" i="6"/>
  <c r="K29" i="6"/>
  <c r="J29" i="6"/>
  <c r="I29" i="6"/>
  <c r="H29" i="6"/>
  <c r="G29" i="6"/>
  <c r="R28" i="6"/>
  <c r="Q28" i="6"/>
  <c r="M28" i="6" s="1"/>
  <c r="P28" i="6"/>
  <c r="F28" i="6"/>
  <c r="R27" i="6"/>
  <c r="Q27" i="6"/>
  <c r="P27" i="6"/>
  <c r="M27" i="6" s="1"/>
  <c r="F27" i="6"/>
  <c r="R26" i="6"/>
  <c r="Q26" i="6"/>
  <c r="P26" i="6"/>
  <c r="M26" i="6"/>
  <c r="F26" i="6"/>
  <c r="R25" i="6"/>
  <c r="Q25" i="6"/>
  <c r="P25" i="6"/>
  <c r="M25" i="6" s="1"/>
  <c r="F25" i="6"/>
  <c r="R24" i="6"/>
  <c r="Q24" i="6"/>
  <c r="M24" i="6" s="1"/>
  <c r="P24" i="6"/>
  <c r="F24" i="6"/>
  <c r="R23" i="6"/>
  <c r="Q23" i="6"/>
  <c r="P23" i="6"/>
  <c r="M23" i="6"/>
  <c r="F23" i="6"/>
  <c r="R22" i="6"/>
  <c r="Q22" i="6"/>
  <c r="P22" i="6"/>
  <c r="M22" i="6" s="1"/>
  <c r="F22" i="6"/>
  <c r="R21" i="6"/>
  <c r="Q21" i="6"/>
  <c r="P21" i="6"/>
  <c r="M21" i="6" s="1"/>
  <c r="F21" i="6"/>
  <c r="R20" i="6"/>
  <c r="Q20" i="6"/>
  <c r="M20" i="6" s="1"/>
  <c r="P20" i="6"/>
  <c r="F20" i="6"/>
  <c r="R19" i="6"/>
  <c r="Q19" i="6"/>
  <c r="P19" i="6"/>
  <c r="M19" i="6"/>
  <c r="F19" i="6"/>
  <c r="R18" i="6"/>
  <c r="R29" i="6" s="1"/>
  <c r="Q18" i="6"/>
  <c r="Q29" i="6" s="1"/>
  <c r="P18" i="6"/>
  <c r="P29" i="6" s="1"/>
  <c r="F18" i="6"/>
  <c r="F29" i="6" s="1"/>
  <c r="S17" i="6"/>
  <c r="S42" i="6" s="1"/>
  <c r="R17" i="6"/>
  <c r="R42" i="6" s="1"/>
  <c r="Q17" i="6"/>
  <c r="P17" i="6"/>
  <c r="P42" i="6" s="1"/>
  <c r="N17" i="6"/>
  <c r="L17" i="6"/>
  <c r="L42" i="6" s="1"/>
  <c r="K17" i="6"/>
  <c r="K42" i="6" s="1"/>
  <c r="J17" i="6"/>
  <c r="J42" i="6" s="1"/>
  <c r="I17" i="6"/>
  <c r="I42" i="6" s="1"/>
  <c r="H17" i="6"/>
  <c r="H42" i="6" s="1"/>
  <c r="G17" i="6"/>
  <c r="G42" i="6" s="1"/>
  <c r="F17" i="6"/>
  <c r="O16" i="6"/>
  <c r="N16" i="6"/>
  <c r="M16" i="6" s="1"/>
  <c r="F16" i="6"/>
  <c r="O15" i="6"/>
  <c r="N15" i="6"/>
  <c r="M15" i="6" s="1"/>
  <c r="F15" i="6"/>
  <c r="O14" i="6"/>
  <c r="N14" i="6"/>
  <c r="M14" i="6" s="1"/>
  <c r="F14" i="6"/>
  <c r="O13" i="6"/>
  <c r="N13" i="6"/>
  <c r="M13" i="6" s="1"/>
  <c r="F13" i="6"/>
  <c r="O12" i="6"/>
  <c r="N12" i="6"/>
  <c r="M12" i="6" s="1"/>
  <c r="F12" i="6"/>
  <c r="O11" i="6"/>
  <c r="N11" i="6"/>
  <c r="M11" i="6" s="1"/>
  <c r="F11" i="6"/>
  <c r="O10" i="6"/>
  <c r="N10" i="6"/>
  <c r="M10" i="6" s="1"/>
  <c r="F10" i="6"/>
  <c r="O9" i="6"/>
  <c r="N9" i="6"/>
  <c r="M9" i="6" s="1"/>
  <c r="F9" i="6"/>
  <c r="O8" i="6"/>
  <c r="N8" i="6"/>
  <c r="M8" i="6" s="1"/>
  <c r="F8" i="6"/>
  <c r="O7" i="6"/>
  <c r="O17" i="6" s="1"/>
  <c r="O42" i="6" s="1"/>
  <c r="N7" i="6"/>
  <c r="M7" i="6" s="1"/>
  <c r="F7" i="6"/>
  <c r="F42" i="6" l="1"/>
  <c r="M17" i="6"/>
  <c r="M42" i="6" s="1"/>
  <c r="N42" i="6"/>
  <c r="Q41" i="6"/>
  <c r="Q42" i="6" s="1"/>
  <c r="M18" i="6"/>
  <c r="M29" i="6" s="1"/>
</calcChain>
</file>

<file path=xl/sharedStrings.xml><?xml version="1.0" encoding="utf-8"?>
<sst xmlns="http://schemas.openxmlformats.org/spreadsheetml/2006/main" count="103" uniqueCount="54">
  <si>
    <t>学生类别</t>
  </si>
  <si>
    <t>区直/镇街</t>
  </si>
  <si>
    <t>预算编码</t>
  </si>
  <si>
    <t>预算单位名称</t>
  </si>
  <si>
    <t>市返贫致贫监测家庭免学费补助人数</t>
  </si>
  <si>
    <t>免学杂费补助资金总额</t>
  </si>
  <si>
    <t>备注</t>
  </si>
  <si>
    <t>合计</t>
  </si>
  <si>
    <t>普通高中</t>
  </si>
  <si>
    <t>高校本、专科</t>
  </si>
  <si>
    <t>研究生</t>
  </si>
  <si>
    <t>易返贫致贫家庭</t>
  </si>
  <si>
    <t>低保、特困</t>
  </si>
  <si>
    <t>江门市内就读普通高中的学生</t>
  </si>
  <si>
    <t>区直属单位</t>
  </si>
  <si>
    <t>江门市新会
第一中学</t>
  </si>
  <si>
    <t>江门市新会
华侨中学</t>
  </si>
  <si>
    <t>江门市新会
陈经纶中学</t>
  </si>
  <si>
    <t>江门市新会
梁启超纪念中学</t>
  </si>
  <si>
    <t>会城街道</t>
  </si>
  <si>
    <t>江门市新会
东方红中学</t>
  </si>
  <si>
    <t>江门市新会
李文达中学</t>
  </si>
  <si>
    <t>江门市新会
会城华侨中学</t>
  </si>
  <si>
    <t>罗坑镇</t>
  </si>
  <si>
    <t>江门市新会
陈瑞祺中学</t>
  </si>
  <si>
    <t>双水镇</t>
  </si>
  <si>
    <t>江门市新会
第二中学</t>
  </si>
  <si>
    <t>古井镇</t>
  </si>
  <si>
    <t>江门市新会
第四中学</t>
  </si>
  <si>
    <t>小计</t>
  </si>
  <si>
    <t>江门市外就读普通高中的学生及所有就读高校的学生</t>
  </si>
  <si>
    <t>各镇街（区）扶贫办</t>
  </si>
  <si>
    <t>会城街道办事处</t>
  </si>
  <si>
    <t>大泽镇</t>
  </si>
  <si>
    <t>大泽镇人民政府</t>
  </si>
  <si>
    <t>司前镇</t>
  </si>
  <si>
    <t>司前镇人民政府</t>
  </si>
  <si>
    <t>罗坑镇人民政府</t>
  </si>
  <si>
    <t>双水镇人民政府</t>
  </si>
  <si>
    <t>崖门镇</t>
  </si>
  <si>
    <t>崖门镇人民政府</t>
  </si>
  <si>
    <t>三江镇</t>
  </si>
  <si>
    <t>三江镇人民政府</t>
  </si>
  <si>
    <t>古井镇人民政府</t>
  </si>
  <si>
    <t>沙堆镇</t>
  </si>
  <si>
    <t>沙堆镇人民政府</t>
  </si>
  <si>
    <t>睦州镇</t>
  </si>
  <si>
    <t>睦州镇人民政府</t>
  </si>
  <si>
    <t>大鳌镇</t>
  </si>
  <si>
    <t>大鳌镇人民政府</t>
  </si>
  <si>
    <t>各镇街（区）公共服务办</t>
  </si>
  <si>
    <t>备注：江门市内就读普通高中的学生的免学费补助划拨到学校；江门市外就读普通高中及所有就读高校的学生免学费补助由各镇街划拨到学生或监护人账户。</t>
  </si>
  <si>
    <t>附件2</t>
    <phoneticPr fontId="9" type="noConversion"/>
  </si>
  <si>
    <t>2021-2022学年江门市返贫致贫监测家庭学生免学杂费补助资金拨款表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</si>
</sst>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0_ "/>
    <numFmt numFmtId="177" formatCode="#,##0_);[Red]\(#,##0\)"/>
  </numFmts>
  <fonts count="12" x14ac:knownFonts="1">
    <font>
      <sz val="12"/>
      <name val="宋体"/>
      <charset val="134"/>
    </font>
    <font>
      <sz val="10"/>
      <name val="宋体"/>
      <charset val="134"/>
    </font>
    <font>
      <sz val="12"/>
      <color rgb="FFFF0000"/>
      <name val="宋体"/>
      <charset val="134"/>
    </font>
    <font>
      <b/>
      <sz val="16"/>
      <name val="宋体"/>
      <charset val="134"/>
    </font>
    <font>
      <sz val="10"/>
      <color rgb="FFFF0000"/>
      <name val="宋体"/>
      <charset val="134"/>
    </font>
    <font>
      <sz val="11"/>
      <color theme="1"/>
      <name val="宋体"/>
      <charset val="134"/>
      <scheme val="minor"/>
    </font>
    <font>
      <sz val="11"/>
      <color indexed="8"/>
      <name val="宋体"/>
      <charset val="134"/>
    </font>
    <font>
      <sz val="10"/>
      <name val="Helv"/>
      <family val="2"/>
    </font>
    <font>
      <sz val="12"/>
      <name val="宋体"/>
      <charset val="134"/>
    </font>
    <font>
      <sz val="9"/>
      <name val="宋体"/>
      <charset val="134"/>
    </font>
    <font>
      <sz val="10"/>
      <name val="宋体"/>
      <family val="3"/>
      <charset val="134"/>
    </font>
    <font>
      <sz val="8"/>
      <name val="宋体"/>
      <family val="3"/>
      <charset val="134"/>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diagonal/>
    </border>
    <border>
      <left/>
      <right style="thin">
        <color auto="1"/>
      </right>
      <top/>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s>
  <cellStyleXfs count="107">
    <xf numFmtId="0" fontId="0"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alignment vertical="center"/>
    </xf>
    <xf numFmtId="0" fontId="8" fillId="0" borderId="0"/>
    <xf numFmtId="43" fontId="8" fillId="0" borderId="0" applyFont="0" applyFill="0" applyBorder="0" applyAlignment="0" applyProtection="0"/>
    <xf numFmtId="0" fontId="7"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alignment vertical="center"/>
    </xf>
    <xf numFmtId="0" fontId="6" fillId="0" borderId="0">
      <alignment vertical="center"/>
    </xf>
    <xf numFmtId="0" fontId="6"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5" fillId="0" borderId="0">
      <alignment vertical="center"/>
    </xf>
    <xf numFmtId="0" fontId="5"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alignment vertical="center"/>
    </xf>
    <xf numFmtId="43" fontId="8" fillId="0" borderId="0" applyFont="0" applyFill="0" applyBorder="0" applyAlignment="0" applyProtection="0">
      <alignment vertical="center"/>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84">
    <xf numFmtId="0" fontId="0" fillId="0" borderId="0" xfId="0" applyAlignment="1">
      <alignment vertical="center"/>
    </xf>
    <xf numFmtId="0" fontId="0" fillId="0" borderId="0" xfId="0" applyFill="1" applyAlignment="1">
      <alignment vertical="center"/>
    </xf>
    <xf numFmtId="0" fontId="0" fillId="0" borderId="0" xfId="0" applyFont="1" applyFill="1" applyAlignment="1">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Border="1" applyAlignment="1">
      <alignment vertical="center"/>
    </xf>
    <xf numFmtId="0" fontId="0"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7" xfId="0" applyFont="1" applyFill="1" applyBorder="1" applyAlignment="1">
      <alignment vertical="center" wrapText="1"/>
    </xf>
    <xf numFmtId="176" fontId="10" fillId="0" borderId="7" xfId="0" applyNumberFormat="1" applyFont="1" applyFill="1" applyBorder="1" applyAlignment="1">
      <alignment horizontal="center" vertical="center" wrapText="1"/>
    </xf>
    <xf numFmtId="176" fontId="10" fillId="0" borderId="7" xfId="0" applyNumberFormat="1" applyFont="1" applyFill="1" applyBorder="1" applyAlignment="1">
      <alignment vertical="center" wrapText="1"/>
    </xf>
    <xf numFmtId="0" fontId="10" fillId="0" borderId="2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vertical="center" wrapText="1"/>
    </xf>
    <xf numFmtId="0" fontId="10" fillId="0" borderId="2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81" applyFont="1" applyFill="1" applyBorder="1" applyAlignment="1">
      <alignment horizontal="center" vertical="center" wrapText="1"/>
    </xf>
    <xf numFmtId="0" fontId="10" fillId="0" borderId="11" xfId="81" applyFont="1" applyFill="1" applyBorder="1" applyAlignment="1">
      <alignment horizontal="center" vertical="center" wrapText="1"/>
    </xf>
    <xf numFmtId="0" fontId="10" fillId="0" borderId="12" xfId="8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3" xfId="6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3" xfId="61" applyNumberFormat="1"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4" xfId="0" applyFont="1" applyFill="1" applyBorder="1" applyAlignment="1">
      <alignment horizontal="center" vertical="center" textRotation="255" wrapText="1"/>
    </xf>
    <xf numFmtId="0" fontId="10" fillId="0" borderId="3" xfId="0" applyFont="1" applyFill="1" applyBorder="1" applyAlignment="1">
      <alignment horizontal="center" vertical="center" textRotation="255" wrapText="1"/>
    </xf>
    <xf numFmtId="0" fontId="10" fillId="0" borderId="3" xfId="82"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61" applyFont="1" applyFill="1" applyBorder="1" applyAlignment="1">
      <alignment horizontal="center" vertical="center" wrapText="1"/>
    </xf>
    <xf numFmtId="176" fontId="10" fillId="0" borderId="3" xfId="61" applyNumberFormat="1" applyFont="1" applyFill="1" applyBorder="1" applyAlignment="1">
      <alignment horizontal="center" vertical="center" wrapText="1"/>
    </xf>
    <xf numFmtId="41" fontId="10" fillId="0" borderId="3" xfId="0" applyNumberFormat="1"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5" xfId="0" applyFont="1" applyFill="1" applyBorder="1" applyAlignment="1">
      <alignment horizontal="center" vertical="center" textRotation="255" wrapText="1"/>
    </xf>
    <xf numFmtId="0" fontId="10" fillId="0" borderId="1" xfId="0" applyFont="1" applyFill="1" applyBorder="1" applyAlignment="1">
      <alignment horizontal="center" vertical="center" textRotation="255" wrapText="1"/>
    </xf>
    <xf numFmtId="0" fontId="10" fillId="0" borderId="1" xfId="82" applyFont="1" applyFill="1" applyBorder="1" applyAlignment="1">
      <alignment horizontal="center" vertical="center" wrapText="1"/>
    </xf>
    <xf numFmtId="0" fontId="10" fillId="0" borderId="1" xfId="61" applyFont="1" applyFill="1" applyBorder="1" applyAlignment="1">
      <alignment horizontal="center" vertical="center" wrapText="1"/>
    </xf>
    <xf numFmtId="176" fontId="10" fillId="0" borderId="1" xfId="61" applyNumberFormat="1" applyFont="1" applyFill="1" applyBorder="1" applyAlignment="1">
      <alignment horizontal="center" vertical="center" wrapText="1"/>
    </xf>
    <xf numFmtId="41" fontId="10" fillId="0" borderId="1" xfId="0" applyNumberFormat="1" applyFont="1" applyFill="1" applyBorder="1" applyAlignment="1">
      <alignment horizontal="center" vertical="center" wrapText="1"/>
    </xf>
    <xf numFmtId="0" fontId="11" fillId="0" borderId="21" xfId="81" applyFont="1" applyFill="1" applyBorder="1" applyAlignment="1">
      <alignment horizontal="center" vertical="center" wrapText="1"/>
    </xf>
    <xf numFmtId="0" fontId="10" fillId="0" borderId="21" xfId="81" applyFont="1" applyFill="1" applyBorder="1" applyAlignment="1">
      <alignment horizontal="center" vertical="center" wrapText="1"/>
    </xf>
    <xf numFmtId="0" fontId="10" fillId="0" borderId="15" xfId="0" applyFont="1" applyFill="1" applyBorder="1" applyAlignment="1">
      <alignment horizontal="center" vertical="center" textRotation="255" wrapText="1"/>
    </xf>
    <xf numFmtId="0" fontId="10" fillId="0" borderId="8"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10" fillId="0" borderId="23" xfId="81" applyFont="1" applyFill="1" applyBorder="1" applyAlignment="1">
      <alignment horizontal="center" vertical="center" wrapText="1"/>
    </xf>
    <xf numFmtId="0" fontId="10" fillId="0" borderId="2" xfId="0" applyFont="1" applyFill="1" applyBorder="1" applyAlignment="1">
      <alignment horizontal="center" vertical="center" textRotation="255" wrapText="1"/>
    </xf>
    <xf numFmtId="0" fontId="10" fillId="0" borderId="3" xfId="8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41" fontId="10" fillId="0" borderId="3" xfId="0" applyNumberFormat="1" applyFont="1" applyFill="1" applyBorder="1" applyAlignment="1">
      <alignment horizontal="left" vertical="center" wrapText="1"/>
    </xf>
    <xf numFmtId="0" fontId="10" fillId="0" borderId="20" xfId="81" applyFont="1" applyFill="1" applyBorder="1" applyAlignment="1">
      <alignment horizontal="center" vertical="center" wrapText="1"/>
    </xf>
    <xf numFmtId="0" fontId="10" fillId="0" borderId="4" xfId="0" applyFont="1" applyFill="1" applyBorder="1" applyAlignment="1">
      <alignment horizontal="center" vertical="center" textRotation="255" wrapText="1"/>
    </xf>
    <xf numFmtId="0" fontId="10" fillId="0" borderId="7" xfId="81" applyFont="1" applyFill="1" applyBorder="1" applyAlignment="1">
      <alignment horizontal="center" vertical="center" wrapText="1"/>
    </xf>
    <xf numFmtId="41" fontId="10" fillId="0" borderId="7" xfId="0" applyNumberFormat="1" applyFont="1" applyFill="1" applyBorder="1" applyAlignment="1">
      <alignment horizontal="left" vertical="center" wrapText="1"/>
    </xf>
    <xf numFmtId="41" fontId="10" fillId="0" borderId="1" xfId="0" applyNumberFormat="1" applyFont="1" applyFill="1" applyBorder="1" applyAlignment="1">
      <alignment horizontal="left" vertical="top" wrapText="1"/>
    </xf>
    <xf numFmtId="41" fontId="10" fillId="0" borderId="7"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10" fillId="0" borderId="16" xfId="0" applyFont="1" applyFill="1" applyBorder="1" applyAlignment="1">
      <alignment horizontal="center" vertical="center" textRotation="255" wrapText="1"/>
    </xf>
    <xf numFmtId="0" fontId="10" fillId="0" borderId="15" xfId="81" applyFont="1" applyFill="1" applyBorder="1" applyAlignment="1">
      <alignment horizontal="center" vertical="center" wrapText="1"/>
    </xf>
    <xf numFmtId="0" fontId="10" fillId="0" borderId="17" xfId="81" applyFont="1" applyFill="1" applyBorder="1" applyAlignment="1">
      <alignment horizontal="center" vertical="center" wrapText="1"/>
    </xf>
    <xf numFmtId="176" fontId="10" fillId="0" borderId="17" xfId="81" applyNumberFormat="1" applyFont="1" applyFill="1" applyBorder="1" applyAlignment="1">
      <alignment horizontal="center" vertical="center" wrapText="1"/>
    </xf>
    <xf numFmtId="176" fontId="10" fillId="0" borderId="15" xfId="0" applyNumberFormat="1"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8"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25" xfId="0" applyFont="1" applyFill="1" applyBorder="1" applyAlignment="1">
      <alignment horizontal="left" vertical="center" wrapText="1"/>
    </xf>
  </cellXfs>
  <cellStyles count="107">
    <cellStyle name="_ET_STYLE_NoName_00_" xfId="12"/>
    <cellStyle name="3232" xfId="26"/>
    <cellStyle name="3232 2" xfId="15"/>
    <cellStyle name="3232 2 2" xfId="5"/>
    <cellStyle name="3232 2 3" xfId="20"/>
    <cellStyle name="3232 3" xfId="19"/>
    <cellStyle name="常规" xfId="0" builtinId="0"/>
    <cellStyle name="常规 10" xfId="21"/>
    <cellStyle name="常规 10 2" xfId="23"/>
    <cellStyle name="常规 10 2 2" xfId="28"/>
    <cellStyle name="常规 10 2 3" xfId="30"/>
    <cellStyle name="常规 10 3" xfId="2"/>
    <cellStyle name="常规 11" xfId="32"/>
    <cellStyle name="常规 11 2" xfId="34"/>
    <cellStyle name="常规 11 2 2" xfId="3"/>
    <cellStyle name="常规 11 2 3" xfId="7"/>
    <cellStyle name="常规 11 3" xfId="27"/>
    <cellStyle name="常规 12" xfId="35"/>
    <cellStyle name="常规 12 2" xfId="36"/>
    <cellStyle name="常规 12 2 2" xfId="9"/>
    <cellStyle name="常规 12 3" xfId="37"/>
    <cellStyle name="常规 13" xfId="38"/>
    <cellStyle name="常规 13 2" xfId="39"/>
    <cellStyle name="常规 13 2 2" xfId="40"/>
    <cellStyle name="常规 13 2 3" xfId="41"/>
    <cellStyle name="常规 13 3" xfId="42"/>
    <cellStyle name="常规 14" xfId="43"/>
    <cellStyle name="常规 14 2" xfId="44"/>
    <cellStyle name="常规 14 2 2" xfId="45"/>
    <cellStyle name="常规 14 2 3" xfId="46"/>
    <cellStyle name="常规 14 3" xfId="47"/>
    <cellStyle name="常规 15" xfId="48"/>
    <cellStyle name="常规 15 2" xfId="50"/>
    <cellStyle name="常规 15 2 2" xfId="51"/>
    <cellStyle name="常规 15 2 3" xfId="52"/>
    <cellStyle name="常规 15 3" xfId="53"/>
    <cellStyle name="常规 16" xfId="54"/>
    <cellStyle name="常规 16 2" xfId="22"/>
    <cellStyle name="常规 16 2 2" xfId="24"/>
    <cellStyle name="常规 16 2 3" xfId="1"/>
    <cellStyle name="常规 16 3" xfId="33"/>
    <cellStyle name="常规 17" xfId="56"/>
    <cellStyle name="常规 17 2" xfId="57"/>
    <cellStyle name="常规 17 2 2" xfId="58"/>
    <cellStyle name="常规 17 2 3" xfId="59"/>
    <cellStyle name="常规 17 3" xfId="60"/>
    <cellStyle name="常规 18" xfId="61"/>
    <cellStyle name="常规 19" xfId="62"/>
    <cellStyle name="常规 2" xfId="63"/>
    <cellStyle name="常规 2 2" xfId="64"/>
    <cellStyle name="常规 2 2 2" xfId="65"/>
    <cellStyle name="常规 2 2 2 2" xfId="66"/>
    <cellStyle name="常规 2 2 2 3" xfId="67"/>
    <cellStyle name="常规 2 2 3" xfId="68"/>
    <cellStyle name="常规 2 3" xfId="69"/>
    <cellStyle name="常规 2 3 2" xfId="70"/>
    <cellStyle name="常规 2 4" xfId="71"/>
    <cellStyle name="常规 2 4 2" xfId="72"/>
    <cellStyle name="常规 2 5" xfId="73"/>
    <cellStyle name="常规 20" xfId="49"/>
    <cellStyle name="常规 21" xfId="55"/>
    <cellStyle name="常规 21 2 2" xfId="25"/>
    <cellStyle name="常规 21 2 2 2" xfId="29"/>
    <cellStyle name="常规 21 2 2 2 2" xfId="74"/>
    <cellStyle name="常规 21 2 2 2 3" xfId="6"/>
    <cellStyle name="常规 21 2 2 3" xfId="31"/>
    <cellStyle name="常规 3" xfId="75"/>
    <cellStyle name="常规 3 2" xfId="76"/>
    <cellStyle name="常规 3 2 2" xfId="77"/>
    <cellStyle name="常规 3 2 3" xfId="78"/>
    <cellStyle name="常规 3 3" xfId="79"/>
    <cellStyle name="常规 4" xfId="80"/>
    <cellStyle name="常规 4 2" xfId="81"/>
    <cellStyle name="常规 4 2 2" xfId="82"/>
    <cellStyle name="常规 4 3" xfId="84"/>
    <cellStyle name="常规 4 3 2" xfId="85"/>
    <cellStyle name="常规 4 3 3" xfId="86"/>
    <cellStyle name="常规 4 4" xfId="83"/>
    <cellStyle name="常规 5" xfId="87"/>
    <cellStyle name="常规 5 2" xfId="10"/>
    <cellStyle name="常规 5 2 2" xfId="13"/>
    <cellStyle name="常规 5 2 3" xfId="14"/>
    <cellStyle name="常规 5 3" xfId="88"/>
    <cellStyle name="常规 6" xfId="8"/>
    <cellStyle name="常规 6 2" xfId="89"/>
    <cellStyle name="常规 6 2 2" xfId="90"/>
    <cellStyle name="常规 6 2 3" xfId="17"/>
    <cellStyle name="常规 6 3" xfId="91"/>
    <cellStyle name="常规 7" xfId="92"/>
    <cellStyle name="常规 7 2" xfId="93"/>
    <cellStyle name="常规 7 2 2" xfId="94"/>
    <cellStyle name="常规 7 2 3" xfId="95"/>
    <cellStyle name="常规 7 3" xfId="4"/>
    <cellStyle name="常规 8" xfId="96"/>
    <cellStyle name="常规 8 2" xfId="18"/>
    <cellStyle name="常规 8 2 2" xfId="97"/>
    <cellStyle name="常规 8 2 3" xfId="98"/>
    <cellStyle name="常规 8 3" xfId="16"/>
    <cellStyle name="常规 9" xfId="99"/>
    <cellStyle name="常规 9 2" xfId="100"/>
    <cellStyle name="常规 9 3" xfId="101"/>
    <cellStyle name="千位分隔 2" xfId="102"/>
    <cellStyle name="千位分隔 2 2" xfId="103"/>
    <cellStyle name="千位分隔 3" xfId="104"/>
    <cellStyle name="千位分隔 3 2" xfId="11"/>
    <cellStyle name="千位分隔 4" xfId="105"/>
    <cellStyle name="千位分隔 5" xfId="1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4"/>
  <sheetViews>
    <sheetView tabSelected="1" view="pageBreakPreview" topLeftCell="A19" zoomScale="60" zoomScaleNormal="100" workbookViewId="0">
      <selection activeCell="A4" sqref="A4:T43"/>
    </sheetView>
  </sheetViews>
  <sheetFormatPr defaultColWidth="9" defaultRowHeight="14.25" x14ac:dyDescent="0.15"/>
  <cols>
    <col min="1" max="1" width="6.25" style="1" customWidth="1"/>
    <col min="2" max="2" width="5" style="1" customWidth="1"/>
    <col min="3" max="3" width="10.125" style="1" customWidth="1"/>
    <col min="4" max="4" width="8.25" style="1" customWidth="1"/>
    <col min="5" max="5" width="14" style="1" customWidth="1"/>
    <col min="6" max="8" width="6.75" style="1" customWidth="1"/>
    <col min="9" max="9" width="6.75" style="6" customWidth="1"/>
    <col min="10" max="11" width="6.75" style="1" customWidth="1"/>
    <col min="12" max="12" width="6.875" style="1" customWidth="1"/>
    <col min="13" max="13" width="10.25" style="1" customWidth="1"/>
    <col min="14" max="14" width="8.25" style="1" customWidth="1"/>
    <col min="15" max="15" width="9.25" style="1" customWidth="1"/>
    <col min="16" max="16" width="9" style="6" customWidth="1"/>
    <col min="17" max="17" width="9.25" style="1" customWidth="1"/>
    <col min="18" max="18" width="8.25" style="1" customWidth="1"/>
    <col min="19" max="19" width="9.875" style="1" customWidth="1"/>
    <col min="20" max="20" width="7.125" style="1" customWidth="1"/>
    <col min="21" max="16384" width="9" style="1"/>
  </cols>
  <sheetData>
    <row r="1" spans="1:21" ht="30.95" customHeight="1" x14ac:dyDescent="0.15">
      <c r="A1" s="7" t="s">
        <v>52</v>
      </c>
      <c r="B1" s="7"/>
      <c r="C1" s="7"/>
      <c r="D1" s="7"/>
      <c r="E1" s="7"/>
      <c r="F1" s="7"/>
      <c r="G1" s="7"/>
      <c r="H1" s="7"/>
      <c r="I1" s="7"/>
      <c r="J1" s="7"/>
      <c r="K1" s="7"/>
      <c r="L1" s="7"/>
      <c r="M1" s="7"/>
      <c r="N1" s="7"/>
      <c r="O1" s="7"/>
      <c r="P1" s="7"/>
      <c r="Q1" s="7"/>
      <c r="R1" s="7"/>
      <c r="S1" s="7"/>
      <c r="T1" s="7"/>
    </row>
    <row r="2" spans="1:21" ht="24.95" customHeight="1" x14ac:dyDescent="0.15">
      <c r="A2" s="13" t="s">
        <v>53</v>
      </c>
      <c r="B2" s="13"/>
      <c r="C2" s="13"/>
      <c r="D2" s="13"/>
      <c r="E2" s="13"/>
      <c r="F2" s="13"/>
      <c r="G2" s="13"/>
      <c r="H2" s="13"/>
      <c r="I2" s="13"/>
      <c r="J2" s="13"/>
      <c r="K2" s="13"/>
      <c r="L2" s="13"/>
      <c r="M2" s="13"/>
      <c r="N2" s="13"/>
      <c r="O2" s="13"/>
      <c r="P2" s="13"/>
      <c r="Q2" s="13"/>
      <c r="R2" s="13"/>
      <c r="S2" s="13"/>
      <c r="T2" s="13"/>
    </row>
    <row r="3" spans="1:21" ht="28.5" customHeight="1" x14ac:dyDescent="0.15">
      <c r="A3" s="8"/>
      <c r="B3" s="8"/>
      <c r="C3" s="7"/>
      <c r="D3" s="7"/>
      <c r="E3" s="8"/>
      <c r="F3" s="8"/>
      <c r="G3" s="7"/>
      <c r="H3" s="8"/>
      <c r="I3" s="9"/>
      <c r="J3" s="7"/>
      <c r="K3" s="7"/>
      <c r="L3" s="7"/>
      <c r="M3" s="10"/>
      <c r="N3" s="7"/>
      <c r="O3" s="7"/>
      <c r="P3" s="9"/>
      <c r="Q3" s="7"/>
      <c r="R3" s="7"/>
      <c r="S3" s="7"/>
      <c r="T3" s="7"/>
      <c r="U3" s="2"/>
    </row>
    <row r="4" spans="1:21" s="3" customFormat="1" ht="30" customHeight="1" x14ac:dyDescent="0.15">
      <c r="A4" s="14" t="s">
        <v>0</v>
      </c>
      <c r="B4" s="15"/>
      <c r="C4" s="15" t="s">
        <v>1</v>
      </c>
      <c r="D4" s="15" t="s">
        <v>2</v>
      </c>
      <c r="E4" s="15" t="s">
        <v>3</v>
      </c>
      <c r="F4" s="15" t="s">
        <v>4</v>
      </c>
      <c r="G4" s="15"/>
      <c r="H4" s="15"/>
      <c r="I4" s="15"/>
      <c r="J4" s="15"/>
      <c r="K4" s="15"/>
      <c r="L4" s="15"/>
      <c r="M4" s="15" t="s">
        <v>5</v>
      </c>
      <c r="N4" s="15"/>
      <c r="O4" s="15"/>
      <c r="P4" s="15"/>
      <c r="Q4" s="15"/>
      <c r="R4" s="15"/>
      <c r="S4" s="15"/>
      <c r="T4" s="16" t="s">
        <v>6</v>
      </c>
    </row>
    <row r="5" spans="1:21" s="3" customFormat="1" ht="30" customHeight="1" x14ac:dyDescent="0.15">
      <c r="A5" s="17"/>
      <c r="B5" s="18"/>
      <c r="C5" s="18"/>
      <c r="D5" s="18"/>
      <c r="E5" s="18"/>
      <c r="F5" s="18" t="s">
        <v>7</v>
      </c>
      <c r="G5" s="18" t="s">
        <v>8</v>
      </c>
      <c r="H5" s="18"/>
      <c r="I5" s="18" t="s">
        <v>9</v>
      </c>
      <c r="J5" s="18"/>
      <c r="K5" s="18" t="s">
        <v>10</v>
      </c>
      <c r="L5" s="18"/>
      <c r="M5" s="18" t="s">
        <v>7</v>
      </c>
      <c r="N5" s="18" t="s">
        <v>8</v>
      </c>
      <c r="O5" s="18"/>
      <c r="P5" s="18" t="s">
        <v>9</v>
      </c>
      <c r="Q5" s="18"/>
      <c r="R5" s="18" t="s">
        <v>10</v>
      </c>
      <c r="S5" s="18"/>
      <c r="T5" s="19"/>
    </row>
    <row r="6" spans="1:21" s="3" customFormat="1" ht="51" customHeight="1" x14ac:dyDescent="0.15">
      <c r="A6" s="17"/>
      <c r="B6" s="18"/>
      <c r="C6" s="18"/>
      <c r="D6" s="18"/>
      <c r="E6" s="18"/>
      <c r="F6" s="18"/>
      <c r="G6" s="20" t="s">
        <v>11</v>
      </c>
      <c r="H6" s="20" t="s">
        <v>12</v>
      </c>
      <c r="I6" s="20" t="s">
        <v>11</v>
      </c>
      <c r="J6" s="20" t="s">
        <v>12</v>
      </c>
      <c r="K6" s="20" t="s">
        <v>11</v>
      </c>
      <c r="L6" s="20" t="s">
        <v>12</v>
      </c>
      <c r="M6" s="18"/>
      <c r="N6" s="20" t="s">
        <v>11</v>
      </c>
      <c r="O6" s="20" t="s">
        <v>12</v>
      </c>
      <c r="P6" s="20" t="s">
        <v>11</v>
      </c>
      <c r="Q6" s="20" t="s">
        <v>12</v>
      </c>
      <c r="R6" s="20" t="s">
        <v>11</v>
      </c>
      <c r="S6" s="20" t="s">
        <v>12</v>
      </c>
      <c r="T6" s="19"/>
    </row>
    <row r="7" spans="1:21" s="3" customFormat="1" ht="36" customHeight="1" x14ac:dyDescent="0.15">
      <c r="A7" s="21" t="s">
        <v>13</v>
      </c>
      <c r="B7" s="22"/>
      <c r="C7" s="23" t="s">
        <v>14</v>
      </c>
      <c r="D7" s="24">
        <v>230005</v>
      </c>
      <c r="E7" s="23" t="s">
        <v>15</v>
      </c>
      <c r="F7" s="23">
        <f>SUM(G7:L7)</f>
        <v>5</v>
      </c>
      <c r="G7" s="23">
        <v>1</v>
      </c>
      <c r="H7" s="23">
        <v>4</v>
      </c>
      <c r="I7" s="25"/>
      <c r="J7" s="25"/>
      <c r="K7" s="25"/>
      <c r="L7" s="25"/>
      <c r="M7" s="26">
        <f>SUM(N7:S7)</f>
        <v>13300</v>
      </c>
      <c r="N7" s="26">
        <f>G7*2660</f>
        <v>2660</v>
      </c>
      <c r="O7" s="26">
        <f>H7*2660</f>
        <v>10640</v>
      </c>
      <c r="P7" s="27"/>
      <c r="Q7" s="27"/>
      <c r="R7" s="27"/>
      <c r="S7" s="27"/>
      <c r="T7" s="28"/>
    </row>
    <row r="8" spans="1:21" s="3" customFormat="1" ht="36" customHeight="1" x14ac:dyDescent="0.15">
      <c r="A8" s="21"/>
      <c r="B8" s="22"/>
      <c r="C8" s="29" t="s">
        <v>14</v>
      </c>
      <c r="D8" s="30">
        <v>230006</v>
      </c>
      <c r="E8" s="29" t="s">
        <v>16</v>
      </c>
      <c r="F8" s="29">
        <f t="shared" ref="F8:F18" si="0">SUM(G8:L8)</f>
        <v>3</v>
      </c>
      <c r="G8" s="29">
        <v>0</v>
      </c>
      <c r="H8" s="29">
        <v>3</v>
      </c>
      <c r="I8" s="20"/>
      <c r="J8" s="20"/>
      <c r="K8" s="20"/>
      <c r="L8" s="20"/>
      <c r="M8" s="31">
        <f t="shared" ref="M8:M18" si="1">SUM(N8:S8)</f>
        <v>7980</v>
      </c>
      <c r="N8" s="31">
        <f>G8*2660</f>
        <v>0</v>
      </c>
      <c r="O8" s="31">
        <f>H8*2660</f>
        <v>7980</v>
      </c>
      <c r="P8" s="32"/>
      <c r="Q8" s="32"/>
      <c r="R8" s="32"/>
      <c r="S8" s="32"/>
      <c r="T8" s="33"/>
    </row>
    <row r="9" spans="1:21" s="3" customFormat="1" ht="36" customHeight="1" x14ac:dyDescent="0.15">
      <c r="A9" s="21"/>
      <c r="B9" s="22"/>
      <c r="C9" s="29" t="s">
        <v>14</v>
      </c>
      <c r="D9" s="30">
        <v>230012</v>
      </c>
      <c r="E9" s="29" t="s">
        <v>17</v>
      </c>
      <c r="F9" s="29">
        <f t="shared" si="0"/>
        <v>4</v>
      </c>
      <c r="G9" s="29">
        <v>1</v>
      </c>
      <c r="H9" s="29">
        <v>3</v>
      </c>
      <c r="I9" s="20"/>
      <c r="J9" s="20"/>
      <c r="K9" s="20"/>
      <c r="L9" s="20"/>
      <c r="M9" s="31">
        <f t="shared" si="1"/>
        <v>10000</v>
      </c>
      <c r="N9" s="31">
        <f t="shared" ref="N9:O11" si="2">G9*2500</f>
        <v>2500</v>
      </c>
      <c r="O9" s="31">
        <f t="shared" si="2"/>
        <v>7500</v>
      </c>
      <c r="P9" s="32"/>
      <c r="Q9" s="32"/>
      <c r="R9" s="32"/>
      <c r="S9" s="32"/>
      <c r="T9" s="33"/>
    </row>
    <row r="10" spans="1:21" s="3" customFormat="1" ht="36" customHeight="1" x14ac:dyDescent="0.15">
      <c r="A10" s="21"/>
      <c r="B10" s="22"/>
      <c r="C10" s="29" t="s">
        <v>14</v>
      </c>
      <c r="D10" s="30">
        <v>230009</v>
      </c>
      <c r="E10" s="29" t="s">
        <v>18</v>
      </c>
      <c r="F10" s="29">
        <f t="shared" si="0"/>
        <v>1</v>
      </c>
      <c r="G10" s="29">
        <v>1</v>
      </c>
      <c r="H10" s="29">
        <v>0</v>
      </c>
      <c r="I10" s="20"/>
      <c r="J10" s="20"/>
      <c r="K10" s="20"/>
      <c r="L10" s="20"/>
      <c r="M10" s="31">
        <f t="shared" si="1"/>
        <v>2500</v>
      </c>
      <c r="N10" s="31">
        <f t="shared" si="2"/>
        <v>2500</v>
      </c>
      <c r="O10" s="31">
        <f t="shared" si="2"/>
        <v>0</v>
      </c>
      <c r="P10" s="32"/>
      <c r="Q10" s="32"/>
      <c r="R10" s="32"/>
      <c r="S10" s="32"/>
      <c r="T10" s="33"/>
    </row>
    <row r="11" spans="1:21" s="3" customFormat="1" ht="36" customHeight="1" x14ac:dyDescent="0.15">
      <c r="A11" s="21"/>
      <c r="B11" s="22"/>
      <c r="C11" s="29" t="s">
        <v>19</v>
      </c>
      <c r="D11" s="30">
        <v>801008</v>
      </c>
      <c r="E11" s="29" t="s">
        <v>20</v>
      </c>
      <c r="F11" s="29">
        <f t="shared" si="0"/>
        <v>0</v>
      </c>
      <c r="G11" s="29">
        <v>0</v>
      </c>
      <c r="H11" s="29">
        <v>0</v>
      </c>
      <c r="I11" s="20"/>
      <c r="J11" s="20"/>
      <c r="K11" s="20"/>
      <c r="L11" s="20"/>
      <c r="M11" s="31">
        <f t="shared" si="1"/>
        <v>0</v>
      </c>
      <c r="N11" s="31">
        <f t="shared" si="2"/>
        <v>0</v>
      </c>
      <c r="O11" s="31">
        <f t="shared" si="2"/>
        <v>0</v>
      </c>
      <c r="P11" s="32"/>
      <c r="Q11" s="32"/>
      <c r="R11" s="32"/>
      <c r="S11" s="32"/>
      <c r="T11" s="33"/>
    </row>
    <row r="12" spans="1:21" s="3" customFormat="1" ht="36" customHeight="1" x14ac:dyDescent="0.15">
      <c r="A12" s="21"/>
      <c r="B12" s="22"/>
      <c r="C12" s="29" t="s">
        <v>14</v>
      </c>
      <c r="D12" s="30">
        <v>230008</v>
      </c>
      <c r="E12" s="29" t="s">
        <v>21</v>
      </c>
      <c r="F12" s="29">
        <f t="shared" si="0"/>
        <v>0</v>
      </c>
      <c r="G12" s="29">
        <v>0</v>
      </c>
      <c r="H12" s="29">
        <v>0</v>
      </c>
      <c r="I12" s="20"/>
      <c r="J12" s="20"/>
      <c r="K12" s="20"/>
      <c r="L12" s="20"/>
      <c r="M12" s="31">
        <f t="shared" si="1"/>
        <v>0</v>
      </c>
      <c r="N12" s="31">
        <f t="shared" ref="N12:O14" si="3">G12*2340</f>
        <v>0</v>
      </c>
      <c r="O12" s="31">
        <f t="shared" si="3"/>
        <v>0</v>
      </c>
      <c r="P12" s="32"/>
      <c r="Q12" s="32"/>
      <c r="R12" s="32"/>
      <c r="S12" s="32"/>
      <c r="T12" s="33"/>
    </row>
    <row r="13" spans="1:21" s="3" customFormat="1" ht="36" customHeight="1" x14ac:dyDescent="0.15">
      <c r="A13" s="21"/>
      <c r="B13" s="22"/>
      <c r="C13" s="29" t="s">
        <v>19</v>
      </c>
      <c r="D13" s="30">
        <v>801009</v>
      </c>
      <c r="E13" s="29" t="s">
        <v>22</v>
      </c>
      <c r="F13" s="29">
        <f t="shared" si="0"/>
        <v>0</v>
      </c>
      <c r="G13" s="29">
        <v>0</v>
      </c>
      <c r="H13" s="29">
        <v>0</v>
      </c>
      <c r="I13" s="20"/>
      <c r="J13" s="20"/>
      <c r="K13" s="20"/>
      <c r="L13" s="20"/>
      <c r="M13" s="31">
        <f t="shared" si="1"/>
        <v>0</v>
      </c>
      <c r="N13" s="31">
        <f t="shared" si="3"/>
        <v>0</v>
      </c>
      <c r="O13" s="31">
        <f t="shared" si="3"/>
        <v>0</v>
      </c>
      <c r="P13" s="32"/>
      <c r="Q13" s="32"/>
      <c r="R13" s="32"/>
      <c r="S13" s="32"/>
      <c r="T13" s="33"/>
    </row>
    <row r="14" spans="1:21" s="3" customFormat="1" ht="36" customHeight="1" x14ac:dyDescent="0.15">
      <c r="A14" s="21"/>
      <c r="B14" s="22"/>
      <c r="C14" s="29" t="s">
        <v>23</v>
      </c>
      <c r="D14" s="30">
        <v>805010</v>
      </c>
      <c r="E14" s="29" t="s">
        <v>24</v>
      </c>
      <c r="F14" s="29">
        <f t="shared" si="0"/>
        <v>2</v>
      </c>
      <c r="G14" s="29">
        <v>0</v>
      </c>
      <c r="H14" s="29">
        <v>2</v>
      </c>
      <c r="I14" s="20"/>
      <c r="J14" s="20"/>
      <c r="K14" s="20"/>
      <c r="L14" s="20"/>
      <c r="M14" s="31">
        <f t="shared" si="1"/>
        <v>4680</v>
      </c>
      <c r="N14" s="31">
        <f t="shared" si="3"/>
        <v>0</v>
      </c>
      <c r="O14" s="31">
        <f t="shared" si="3"/>
        <v>4680</v>
      </c>
      <c r="P14" s="32"/>
      <c r="Q14" s="32"/>
      <c r="R14" s="32"/>
      <c r="S14" s="32"/>
      <c r="T14" s="33"/>
    </row>
    <row r="15" spans="1:21" s="3" customFormat="1" ht="36" customHeight="1" x14ac:dyDescent="0.15">
      <c r="A15" s="21"/>
      <c r="B15" s="22"/>
      <c r="C15" s="29" t="s">
        <v>25</v>
      </c>
      <c r="D15" s="30">
        <v>806009</v>
      </c>
      <c r="E15" s="29" t="s">
        <v>26</v>
      </c>
      <c r="F15" s="29">
        <f t="shared" si="0"/>
        <v>1</v>
      </c>
      <c r="G15" s="29">
        <v>1</v>
      </c>
      <c r="H15" s="29">
        <v>0</v>
      </c>
      <c r="I15" s="20"/>
      <c r="J15" s="20"/>
      <c r="K15" s="20"/>
      <c r="L15" s="20"/>
      <c r="M15" s="31">
        <f t="shared" si="1"/>
        <v>2500</v>
      </c>
      <c r="N15" s="31">
        <f>G15*2500</f>
        <v>2500</v>
      </c>
      <c r="O15" s="31">
        <f>H15*2500</f>
        <v>0</v>
      </c>
      <c r="P15" s="32"/>
      <c r="Q15" s="32"/>
      <c r="R15" s="32"/>
      <c r="S15" s="32"/>
      <c r="T15" s="33"/>
    </row>
    <row r="16" spans="1:21" s="4" customFormat="1" ht="36" customHeight="1" x14ac:dyDescent="0.15">
      <c r="A16" s="21"/>
      <c r="B16" s="22"/>
      <c r="C16" s="30" t="s">
        <v>27</v>
      </c>
      <c r="D16" s="30">
        <v>807014</v>
      </c>
      <c r="E16" s="29" t="s">
        <v>28</v>
      </c>
      <c r="F16" s="29">
        <f t="shared" si="0"/>
        <v>0</v>
      </c>
      <c r="G16" s="29">
        <v>0</v>
      </c>
      <c r="H16" s="29">
        <v>0</v>
      </c>
      <c r="I16" s="29"/>
      <c r="J16" s="29"/>
      <c r="K16" s="29"/>
      <c r="L16" s="29"/>
      <c r="M16" s="31">
        <f t="shared" si="1"/>
        <v>0</v>
      </c>
      <c r="N16" s="31">
        <f>G16*2500</f>
        <v>0</v>
      </c>
      <c r="O16" s="31">
        <f>H16*2500</f>
        <v>0</v>
      </c>
      <c r="P16" s="31"/>
      <c r="Q16" s="31"/>
      <c r="R16" s="31"/>
      <c r="S16" s="31"/>
      <c r="T16" s="33"/>
    </row>
    <row r="17" spans="1:20" s="4" customFormat="1" ht="46.5" customHeight="1" x14ac:dyDescent="0.15">
      <c r="A17" s="34"/>
      <c r="B17" s="35"/>
      <c r="C17" s="36" t="s">
        <v>29</v>
      </c>
      <c r="D17" s="37"/>
      <c r="E17" s="38"/>
      <c r="F17" s="39">
        <f t="shared" si="0"/>
        <v>16</v>
      </c>
      <c r="G17" s="40">
        <f>SUM(G7:G16)</f>
        <v>4</v>
      </c>
      <c r="H17" s="40">
        <f t="shared" ref="H17:O17" si="4">SUM(H7:H16)</f>
        <v>12</v>
      </c>
      <c r="I17" s="40">
        <f t="shared" si="4"/>
        <v>0</v>
      </c>
      <c r="J17" s="40">
        <f t="shared" si="4"/>
        <v>0</v>
      </c>
      <c r="K17" s="40">
        <f t="shared" si="4"/>
        <v>0</v>
      </c>
      <c r="L17" s="40">
        <f t="shared" si="4"/>
        <v>0</v>
      </c>
      <c r="M17" s="41">
        <f t="shared" si="1"/>
        <v>40960</v>
      </c>
      <c r="N17" s="42">
        <f t="shared" si="4"/>
        <v>10160</v>
      </c>
      <c r="O17" s="42">
        <f t="shared" si="4"/>
        <v>30800</v>
      </c>
      <c r="P17" s="42">
        <f t="shared" ref="P17:S17" si="5">SUM(P7:P16)</f>
        <v>0</v>
      </c>
      <c r="Q17" s="42">
        <f t="shared" si="5"/>
        <v>0</v>
      </c>
      <c r="R17" s="42">
        <f t="shared" si="5"/>
        <v>0</v>
      </c>
      <c r="S17" s="42">
        <f t="shared" si="5"/>
        <v>0</v>
      </c>
      <c r="T17" s="43"/>
    </row>
    <row r="18" spans="1:20" s="4" customFormat="1" ht="33" customHeight="1" x14ac:dyDescent="0.15">
      <c r="A18" s="44" t="s">
        <v>30</v>
      </c>
      <c r="B18" s="45" t="s">
        <v>31</v>
      </c>
      <c r="C18" s="46" t="s">
        <v>19</v>
      </c>
      <c r="D18" s="47">
        <v>801001</v>
      </c>
      <c r="E18" s="46" t="s">
        <v>32</v>
      </c>
      <c r="F18" s="48">
        <f t="shared" si="0"/>
        <v>3</v>
      </c>
      <c r="G18" s="48"/>
      <c r="H18" s="48"/>
      <c r="I18" s="48">
        <v>3</v>
      </c>
      <c r="J18" s="48"/>
      <c r="K18" s="48">
        <v>0</v>
      </c>
      <c r="L18" s="48"/>
      <c r="M18" s="49">
        <f t="shared" si="1"/>
        <v>15000</v>
      </c>
      <c r="N18" s="47"/>
      <c r="O18" s="47"/>
      <c r="P18" s="49">
        <f>I18*5000</f>
        <v>15000</v>
      </c>
      <c r="Q18" s="50">
        <f>J18*5000</f>
        <v>0</v>
      </c>
      <c r="R18" s="50">
        <f t="shared" ref="R18:R28" si="6">K18*10000</f>
        <v>0</v>
      </c>
      <c r="S18" s="47"/>
      <c r="T18" s="51"/>
    </row>
    <row r="19" spans="1:20" s="4" customFormat="1" ht="33" customHeight="1" x14ac:dyDescent="0.15">
      <c r="A19" s="52"/>
      <c r="B19" s="53"/>
      <c r="C19" s="54" t="s">
        <v>33</v>
      </c>
      <c r="D19" s="29">
        <v>812001</v>
      </c>
      <c r="E19" s="54" t="s">
        <v>34</v>
      </c>
      <c r="F19" s="55">
        <f t="shared" ref="F19:F28" si="7">SUM(G19:L19)</f>
        <v>2</v>
      </c>
      <c r="G19" s="55"/>
      <c r="H19" s="55"/>
      <c r="I19" s="55">
        <v>2</v>
      </c>
      <c r="J19" s="55"/>
      <c r="K19" s="55">
        <v>0</v>
      </c>
      <c r="L19" s="55"/>
      <c r="M19" s="56">
        <f t="shared" ref="M19:M28" si="8">SUM(N19:S19)</f>
        <v>10000</v>
      </c>
      <c r="N19" s="29"/>
      <c r="O19" s="29"/>
      <c r="P19" s="56">
        <f t="shared" ref="P19:P28" si="9">I19*5000</f>
        <v>10000</v>
      </c>
      <c r="Q19" s="57">
        <f t="shared" ref="Q19:Q28" si="10">J19*5000</f>
        <v>0</v>
      </c>
      <c r="R19" s="57">
        <f t="shared" si="6"/>
        <v>0</v>
      </c>
      <c r="S19" s="29"/>
      <c r="T19" s="33"/>
    </row>
    <row r="20" spans="1:20" s="4" customFormat="1" ht="33" customHeight="1" x14ac:dyDescent="0.15">
      <c r="A20" s="52"/>
      <c r="B20" s="53"/>
      <c r="C20" s="54" t="s">
        <v>35</v>
      </c>
      <c r="D20" s="29">
        <v>804001</v>
      </c>
      <c r="E20" s="54" t="s">
        <v>36</v>
      </c>
      <c r="F20" s="55">
        <f t="shared" si="7"/>
        <v>2</v>
      </c>
      <c r="G20" s="55"/>
      <c r="H20" s="55"/>
      <c r="I20" s="55">
        <v>2</v>
      </c>
      <c r="J20" s="55"/>
      <c r="K20" s="55">
        <v>0</v>
      </c>
      <c r="L20" s="55"/>
      <c r="M20" s="56">
        <f t="shared" si="8"/>
        <v>10000</v>
      </c>
      <c r="N20" s="29"/>
      <c r="O20" s="29"/>
      <c r="P20" s="56">
        <f t="shared" si="9"/>
        <v>10000</v>
      </c>
      <c r="Q20" s="57">
        <f t="shared" si="10"/>
        <v>0</v>
      </c>
      <c r="R20" s="57">
        <f t="shared" si="6"/>
        <v>0</v>
      </c>
      <c r="S20" s="29"/>
      <c r="T20" s="33"/>
    </row>
    <row r="21" spans="1:20" s="4" customFormat="1" ht="33" customHeight="1" x14ac:dyDescent="0.15">
      <c r="A21" s="52"/>
      <c r="B21" s="53"/>
      <c r="C21" s="54" t="s">
        <v>23</v>
      </c>
      <c r="D21" s="29">
        <v>805001</v>
      </c>
      <c r="E21" s="54" t="s">
        <v>37</v>
      </c>
      <c r="F21" s="55">
        <f t="shared" si="7"/>
        <v>1</v>
      </c>
      <c r="G21" s="55"/>
      <c r="H21" s="55"/>
      <c r="I21" s="55">
        <v>1</v>
      </c>
      <c r="J21" s="55"/>
      <c r="K21" s="55">
        <v>0</v>
      </c>
      <c r="L21" s="55"/>
      <c r="M21" s="56">
        <f t="shared" si="8"/>
        <v>5000</v>
      </c>
      <c r="N21" s="29"/>
      <c r="O21" s="29"/>
      <c r="P21" s="56">
        <f t="shared" si="9"/>
        <v>5000</v>
      </c>
      <c r="Q21" s="57">
        <f t="shared" si="10"/>
        <v>0</v>
      </c>
      <c r="R21" s="57">
        <f t="shared" si="6"/>
        <v>0</v>
      </c>
      <c r="S21" s="29"/>
      <c r="T21" s="33"/>
    </row>
    <row r="22" spans="1:20" s="4" customFormat="1" ht="33" customHeight="1" x14ac:dyDescent="0.15">
      <c r="A22" s="52"/>
      <c r="B22" s="53"/>
      <c r="C22" s="54" t="s">
        <v>25</v>
      </c>
      <c r="D22" s="29">
        <v>806001</v>
      </c>
      <c r="E22" s="54" t="s">
        <v>38</v>
      </c>
      <c r="F22" s="55">
        <f t="shared" si="7"/>
        <v>1</v>
      </c>
      <c r="G22" s="55"/>
      <c r="H22" s="55"/>
      <c r="I22" s="55">
        <v>0</v>
      </c>
      <c r="J22" s="55"/>
      <c r="K22" s="55">
        <v>1</v>
      </c>
      <c r="L22" s="55"/>
      <c r="M22" s="56">
        <f t="shared" si="8"/>
        <v>10000</v>
      </c>
      <c r="N22" s="29"/>
      <c r="O22" s="29"/>
      <c r="P22" s="56">
        <f t="shared" si="9"/>
        <v>0</v>
      </c>
      <c r="Q22" s="57">
        <f t="shared" si="10"/>
        <v>0</v>
      </c>
      <c r="R22" s="57">
        <f t="shared" si="6"/>
        <v>10000</v>
      </c>
      <c r="S22" s="29"/>
      <c r="T22" s="33"/>
    </row>
    <row r="23" spans="1:20" s="4" customFormat="1" ht="33" customHeight="1" x14ac:dyDescent="0.15">
      <c r="A23" s="52"/>
      <c r="B23" s="53"/>
      <c r="C23" s="54" t="s">
        <v>39</v>
      </c>
      <c r="D23" s="29">
        <v>811001</v>
      </c>
      <c r="E23" s="54" t="s">
        <v>40</v>
      </c>
      <c r="F23" s="55">
        <f t="shared" si="7"/>
        <v>3</v>
      </c>
      <c r="G23" s="55"/>
      <c r="H23" s="55"/>
      <c r="I23" s="55">
        <v>1</v>
      </c>
      <c r="J23" s="55"/>
      <c r="K23" s="55">
        <v>2</v>
      </c>
      <c r="L23" s="55"/>
      <c r="M23" s="56">
        <f t="shared" si="8"/>
        <v>25000</v>
      </c>
      <c r="N23" s="29"/>
      <c r="O23" s="29"/>
      <c r="P23" s="56">
        <f t="shared" si="9"/>
        <v>5000</v>
      </c>
      <c r="Q23" s="57">
        <f t="shared" si="10"/>
        <v>0</v>
      </c>
      <c r="R23" s="57">
        <f t="shared" si="6"/>
        <v>20000</v>
      </c>
      <c r="S23" s="29"/>
      <c r="T23" s="33"/>
    </row>
    <row r="24" spans="1:20" s="4" customFormat="1" ht="33" customHeight="1" x14ac:dyDescent="0.15">
      <c r="A24" s="52"/>
      <c r="B24" s="53"/>
      <c r="C24" s="54" t="s">
        <v>41</v>
      </c>
      <c r="D24" s="29">
        <v>803001</v>
      </c>
      <c r="E24" s="54" t="s">
        <v>42</v>
      </c>
      <c r="F24" s="55">
        <f t="shared" si="7"/>
        <v>0</v>
      </c>
      <c r="G24" s="55"/>
      <c r="H24" s="55"/>
      <c r="I24" s="55">
        <v>0</v>
      </c>
      <c r="J24" s="55"/>
      <c r="K24" s="55">
        <v>0</v>
      </c>
      <c r="L24" s="55"/>
      <c r="M24" s="56">
        <f t="shared" si="8"/>
        <v>0</v>
      </c>
      <c r="N24" s="29"/>
      <c r="O24" s="29"/>
      <c r="P24" s="56">
        <f t="shared" si="9"/>
        <v>0</v>
      </c>
      <c r="Q24" s="57">
        <f t="shared" si="10"/>
        <v>0</v>
      </c>
      <c r="R24" s="57">
        <f t="shared" si="6"/>
        <v>0</v>
      </c>
      <c r="S24" s="29"/>
      <c r="T24" s="33"/>
    </row>
    <row r="25" spans="1:20" s="4" customFormat="1" ht="33" customHeight="1" x14ac:dyDescent="0.15">
      <c r="A25" s="52"/>
      <c r="B25" s="53"/>
      <c r="C25" s="54" t="s">
        <v>27</v>
      </c>
      <c r="D25" s="29">
        <v>807001</v>
      </c>
      <c r="E25" s="54" t="s">
        <v>43</v>
      </c>
      <c r="F25" s="55">
        <f t="shared" si="7"/>
        <v>2</v>
      </c>
      <c r="G25" s="55"/>
      <c r="H25" s="55"/>
      <c r="I25" s="55">
        <v>2</v>
      </c>
      <c r="J25" s="55"/>
      <c r="K25" s="55">
        <v>0</v>
      </c>
      <c r="L25" s="55"/>
      <c r="M25" s="56">
        <f t="shared" si="8"/>
        <v>10000</v>
      </c>
      <c r="N25" s="29"/>
      <c r="O25" s="29"/>
      <c r="P25" s="56">
        <f t="shared" si="9"/>
        <v>10000</v>
      </c>
      <c r="Q25" s="57">
        <f t="shared" si="10"/>
        <v>0</v>
      </c>
      <c r="R25" s="57">
        <f t="shared" si="6"/>
        <v>0</v>
      </c>
      <c r="S25" s="29"/>
      <c r="T25" s="33"/>
    </row>
    <row r="26" spans="1:20" s="4" customFormat="1" ht="33" customHeight="1" x14ac:dyDescent="0.15">
      <c r="A26" s="52"/>
      <c r="B26" s="53"/>
      <c r="C26" s="54" t="s">
        <v>44</v>
      </c>
      <c r="D26" s="29">
        <v>808001</v>
      </c>
      <c r="E26" s="54" t="s">
        <v>45</v>
      </c>
      <c r="F26" s="55">
        <f t="shared" si="7"/>
        <v>2</v>
      </c>
      <c r="G26" s="29"/>
      <c r="H26" s="29"/>
      <c r="I26" s="29">
        <v>2</v>
      </c>
      <c r="J26" s="29"/>
      <c r="K26" s="55">
        <v>0</v>
      </c>
      <c r="L26" s="29"/>
      <c r="M26" s="56">
        <f t="shared" si="8"/>
        <v>10000</v>
      </c>
      <c r="N26" s="29"/>
      <c r="O26" s="29"/>
      <c r="P26" s="56">
        <f t="shared" si="9"/>
        <v>10000</v>
      </c>
      <c r="Q26" s="57">
        <f t="shared" si="10"/>
        <v>0</v>
      </c>
      <c r="R26" s="57">
        <f t="shared" si="6"/>
        <v>0</v>
      </c>
      <c r="S26" s="29"/>
      <c r="T26" s="58"/>
    </row>
    <row r="27" spans="1:20" s="4" customFormat="1" ht="33" customHeight="1" x14ac:dyDescent="0.15">
      <c r="A27" s="52"/>
      <c r="B27" s="53"/>
      <c r="C27" s="54" t="s">
        <v>46</v>
      </c>
      <c r="D27" s="29">
        <v>809001</v>
      </c>
      <c r="E27" s="54" t="s">
        <v>47</v>
      </c>
      <c r="F27" s="55">
        <f t="shared" si="7"/>
        <v>1</v>
      </c>
      <c r="G27" s="29"/>
      <c r="H27" s="29"/>
      <c r="I27" s="29">
        <v>1</v>
      </c>
      <c r="J27" s="29"/>
      <c r="K27" s="55">
        <v>0</v>
      </c>
      <c r="L27" s="29"/>
      <c r="M27" s="56">
        <f t="shared" si="8"/>
        <v>5000</v>
      </c>
      <c r="N27" s="29"/>
      <c r="O27" s="29"/>
      <c r="P27" s="56">
        <f t="shared" si="9"/>
        <v>5000</v>
      </c>
      <c r="Q27" s="57">
        <f t="shared" si="10"/>
        <v>0</v>
      </c>
      <c r="R27" s="57">
        <f t="shared" si="6"/>
        <v>0</v>
      </c>
      <c r="S27" s="29"/>
      <c r="T27" s="59"/>
    </row>
    <row r="28" spans="1:20" s="4" customFormat="1" ht="33" customHeight="1" x14ac:dyDescent="0.15">
      <c r="A28" s="52"/>
      <c r="B28" s="60"/>
      <c r="C28" s="54" t="s">
        <v>48</v>
      </c>
      <c r="D28" s="29">
        <v>810001</v>
      </c>
      <c r="E28" s="54" t="s">
        <v>49</v>
      </c>
      <c r="F28" s="55">
        <f t="shared" si="7"/>
        <v>1</v>
      </c>
      <c r="G28" s="29"/>
      <c r="H28" s="29"/>
      <c r="I28" s="29">
        <v>1</v>
      </c>
      <c r="J28" s="29"/>
      <c r="K28" s="55">
        <v>0</v>
      </c>
      <c r="L28" s="29"/>
      <c r="M28" s="56">
        <f t="shared" si="8"/>
        <v>5000</v>
      </c>
      <c r="N28" s="29"/>
      <c r="O28" s="29"/>
      <c r="P28" s="56">
        <f t="shared" si="9"/>
        <v>5000</v>
      </c>
      <c r="Q28" s="57">
        <f t="shared" si="10"/>
        <v>0</v>
      </c>
      <c r="R28" s="57">
        <f t="shared" si="6"/>
        <v>0</v>
      </c>
      <c r="S28" s="29"/>
      <c r="T28" s="59"/>
    </row>
    <row r="29" spans="1:20" s="4" customFormat="1" ht="33" customHeight="1" x14ac:dyDescent="0.15">
      <c r="A29" s="61"/>
      <c r="B29" s="62"/>
      <c r="C29" s="36" t="s">
        <v>29</v>
      </c>
      <c r="D29" s="37"/>
      <c r="E29" s="38"/>
      <c r="F29" s="40">
        <f t="shared" ref="F29:S29" si="11">SUM(F18:F28)</f>
        <v>18</v>
      </c>
      <c r="G29" s="40">
        <f t="shared" si="11"/>
        <v>0</v>
      </c>
      <c r="H29" s="40">
        <f t="shared" si="11"/>
        <v>0</v>
      </c>
      <c r="I29" s="40">
        <f t="shared" si="11"/>
        <v>15</v>
      </c>
      <c r="J29" s="40">
        <f t="shared" si="11"/>
        <v>0</v>
      </c>
      <c r="K29" s="40">
        <f t="shared" si="11"/>
        <v>3</v>
      </c>
      <c r="L29" s="40">
        <f t="shared" si="11"/>
        <v>0</v>
      </c>
      <c r="M29" s="42">
        <f t="shared" si="11"/>
        <v>105000</v>
      </c>
      <c r="N29" s="42">
        <f t="shared" si="11"/>
        <v>0</v>
      </c>
      <c r="O29" s="42">
        <f t="shared" si="11"/>
        <v>0</v>
      </c>
      <c r="P29" s="42">
        <f t="shared" si="11"/>
        <v>75000</v>
      </c>
      <c r="Q29" s="42">
        <f t="shared" si="11"/>
        <v>0</v>
      </c>
      <c r="R29" s="42">
        <f t="shared" si="11"/>
        <v>30000</v>
      </c>
      <c r="S29" s="42">
        <f t="shared" si="11"/>
        <v>0</v>
      </c>
      <c r="T29" s="63"/>
    </row>
    <row r="30" spans="1:20" s="4" customFormat="1" ht="30" customHeight="1" x14ac:dyDescent="0.15">
      <c r="A30" s="64" t="s">
        <v>30</v>
      </c>
      <c r="B30" s="45" t="s">
        <v>50</v>
      </c>
      <c r="C30" s="46" t="s">
        <v>19</v>
      </c>
      <c r="D30" s="47">
        <v>801001</v>
      </c>
      <c r="E30" s="46" t="s">
        <v>32</v>
      </c>
      <c r="F30" s="65">
        <f>SUM(G30:L30)</f>
        <v>31</v>
      </c>
      <c r="G30" s="66"/>
      <c r="H30" s="66"/>
      <c r="I30" s="66"/>
      <c r="J30" s="66">
        <v>27</v>
      </c>
      <c r="K30" s="66"/>
      <c r="L30" s="66">
        <v>4</v>
      </c>
      <c r="M30" s="67">
        <f>SUM(N30:S30)</f>
        <v>175000</v>
      </c>
      <c r="N30" s="50"/>
      <c r="O30" s="47"/>
      <c r="P30" s="47"/>
      <c r="Q30" s="50">
        <f>J30*5000</f>
        <v>135000</v>
      </c>
      <c r="R30" s="50"/>
      <c r="S30" s="50">
        <f>L30*10000</f>
        <v>40000</v>
      </c>
      <c r="T30" s="68"/>
    </row>
    <row r="31" spans="1:20" s="4" customFormat="1" ht="30" customHeight="1" x14ac:dyDescent="0.15">
      <c r="A31" s="69"/>
      <c r="B31" s="53"/>
      <c r="C31" s="54" t="s">
        <v>33</v>
      </c>
      <c r="D31" s="29">
        <v>812001</v>
      </c>
      <c r="E31" s="54" t="s">
        <v>34</v>
      </c>
      <c r="F31" s="70">
        <f>SUM(G31:L31)</f>
        <v>3</v>
      </c>
      <c r="G31" s="31"/>
      <c r="H31" s="31"/>
      <c r="I31" s="31"/>
      <c r="J31" s="31">
        <v>3</v>
      </c>
      <c r="K31" s="31"/>
      <c r="L31" s="31">
        <v>0</v>
      </c>
      <c r="M31" s="71">
        <f t="shared" ref="M31:M40" si="12">SUM(N31:S31)</f>
        <v>15000</v>
      </c>
      <c r="N31" s="72"/>
      <c r="O31" s="29"/>
      <c r="P31" s="29"/>
      <c r="Q31" s="57">
        <f t="shared" ref="Q31:Q40" si="13">J31*5000</f>
        <v>15000</v>
      </c>
      <c r="R31" s="57"/>
      <c r="S31" s="73">
        <f t="shared" ref="S31:S40" si="14">L31*10000</f>
        <v>0</v>
      </c>
      <c r="T31" s="59"/>
    </row>
    <row r="32" spans="1:20" s="4" customFormat="1" ht="30" customHeight="1" x14ac:dyDescent="0.15">
      <c r="A32" s="69"/>
      <c r="B32" s="53"/>
      <c r="C32" s="54" t="s">
        <v>35</v>
      </c>
      <c r="D32" s="29">
        <v>804001</v>
      </c>
      <c r="E32" s="54" t="s">
        <v>36</v>
      </c>
      <c r="F32" s="70">
        <f>SUM(G32:L32)</f>
        <v>12</v>
      </c>
      <c r="G32" s="31"/>
      <c r="H32" s="31"/>
      <c r="I32" s="31"/>
      <c r="J32" s="31">
        <v>12</v>
      </c>
      <c r="K32" s="31"/>
      <c r="L32" s="31">
        <v>0</v>
      </c>
      <c r="M32" s="71">
        <f t="shared" si="12"/>
        <v>60000</v>
      </c>
      <c r="N32" s="57"/>
      <c r="O32" s="29"/>
      <c r="P32" s="29"/>
      <c r="Q32" s="57">
        <f t="shared" si="13"/>
        <v>60000</v>
      </c>
      <c r="R32" s="57"/>
      <c r="S32" s="73">
        <f t="shared" si="14"/>
        <v>0</v>
      </c>
      <c r="T32" s="59"/>
    </row>
    <row r="33" spans="1:20" s="4" customFormat="1" ht="30" customHeight="1" x14ac:dyDescent="0.15">
      <c r="A33" s="69"/>
      <c r="B33" s="53"/>
      <c r="C33" s="54" t="s">
        <v>23</v>
      </c>
      <c r="D33" s="29">
        <v>805001</v>
      </c>
      <c r="E33" s="54" t="s">
        <v>37</v>
      </c>
      <c r="F33" s="70">
        <f t="shared" ref="F33:F40" si="15">SUM(G33:L33)</f>
        <v>4</v>
      </c>
      <c r="G33" s="31"/>
      <c r="H33" s="31"/>
      <c r="I33" s="31"/>
      <c r="J33" s="31">
        <v>4</v>
      </c>
      <c r="K33" s="31"/>
      <c r="L33" s="31">
        <v>0</v>
      </c>
      <c r="M33" s="71">
        <f t="shared" si="12"/>
        <v>20000</v>
      </c>
      <c r="N33" s="57"/>
      <c r="O33" s="29"/>
      <c r="P33" s="29"/>
      <c r="Q33" s="57">
        <f t="shared" si="13"/>
        <v>20000</v>
      </c>
      <c r="R33" s="57"/>
      <c r="S33" s="73">
        <f t="shared" si="14"/>
        <v>0</v>
      </c>
      <c r="T33" s="59"/>
    </row>
    <row r="34" spans="1:20" s="4" customFormat="1" ht="30" customHeight="1" x14ac:dyDescent="0.15">
      <c r="A34" s="69"/>
      <c r="B34" s="53"/>
      <c r="C34" s="54" t="s">
        <v>25</v>
      </c>
      <c r="D34" s="29">
        <v>806001</v>
      </c>
      <c r="E34" s="54" t="s">
        <v>38</v>
      </c>
      <c r="F34" s="70">
        <f t="shared" si="15"/>
        <v>17</v>
      </c>
      <c r="G34" s="31"/>
      <c r="H34" s="31"/>
      <c r="I34" s="31"/>
      <c r="J34" s="31">
        <v>17</v>
      </c>
      <c r="K34" s="31"/>
      <c r="L34" s="31">
        <v>0</v>
      </c>
      <c r="M34" s="71">
        <f t="shared" si="12"/>
        <v>85000</v>
      </c>
      <c r="N34" s="57"/>
      <c r="O34" s="29"/>
      <c r="P34" s="29"/>
      <c r="Q34" s="57">
        <f t="shared" si="13"/>
        <v>85000</v>
      </c>
      <c r="R34" s="57"/>
      <c r="S34" s="73">
        <f t="shared" si="14"/>
        <v>0</v>
      </c>
      <c r="T34" s="59"/>
    </row>
    <row r="35" spans="1:20" s="4" customFormat="1" ht="30" customHeight="1" x14ac:dyDescent="0.15">
      <c r="A35" s="69"/>
      <c r="B35" s="53"/>
      <c r="C35" s="54" t="s">
        <v>39</v>
      </c>
      <c r="D35" s="29">
        <v>811001</v>
      </c>
      <c r="E35" s="54" t="s">
        <v>40</v>
      </c>
      <c r="F35" s="70">
        <f t="shared" si="15"/>
        <v>9</v>
      </c>
      <c r="G35" s="31"/>
      <c r="H35" s="31"/>
      <c r="I35" s="31"/>
      <c r="J35" s="31">
        <v>9</v>
      </c>
      <c r="K35" s="31"/>
      <c r="L35" s="31">
        <v>0</v>
      </c>
      <c r="M35" s="71">
        <f t="shared" si="12"/>
        <v>45000</v>
      </c>
      <c r="N35" s="57"/>
      <c r="O35" s="29"/>
      <c r="P35" s="29"/>
      <c r="Q35" s="57">
        <f t="shared" si="13"/>
        <v>45000</v>
      </c>
      <c r="R35" s="57"/>
      <c r="S35" s="73">
        <f t="shared" si="14"/>
        <v>0</v>
      </c>
      <c r="T35" s="59"/>
    </row>
    <row r="36" spans="1:20" s="4" customFormat="1" ht="30" customHeight="1" x14ac:dyDescent="0.15">
      <c r="A36" s="69"/>
      <c r="B36" s="53"/>
      <c r="C36" s="54" t="s">
        <v>41</v>
      </c>
      <c r="D36" s="29">
        <v>803001</v>
      </c>
      <c r="E36" s="54" t="s">
        <v>42</v>
      </c>
      <c r="F36" s="70">
        <f t="shared" si="15"/>
        <v>7</v>
      </c>
      <c r="G36" s="31"/>
      <c r="H36" s="74"/>
      <c r="I36" s="29"/>
      <c r="J36" s="29">
        <v>7</v>
      </c>
      <c r="K36" s="29"/>
      <c r="L36" s="31">
        <v>0</v>
      </c>
      <c r="M36" s="71">
        <f t="shared" si="12"/>
        <v>35000</v>
      </c>
      <c r="N36" s="57"/>
      <c r="O36" s="29"/>
      <c r="P36" s="29"/>
      <c r="Q36" s="57">
        <f t="shared" si="13"/>
        <v>35000</v>
      </c>
      <c r="R36" s="57"/>
      <c r="S36" s="73">
        <f t="shared" si="14"/>
        <v>0</v>
      </c>
      <c r="T36" s="59"/>
    </row>
    <row r="37" spans="1:20" s="4" customFormat="1" ht="30" customHeight="1" x14ac:dyDescent="0.15">
      <c r="A37" s="69"/>
      <c r="B37" s="53"/>
      <c r="C37" s="54" t="s">
        <v>27</v>
      </c>
      <c r="D37" s="29">
        <v>807001</v>
      </c>
      <c r="E37" s="54" t="s">
        <v>43</v>
      </c>
      <c r="F37" s="70">
        <f t="shared" si="15"/>
        <v>7</v>
      </c>
      <c r="G37" s="31"/>
      <c r="H37" s="74"/>
      <c r="I37" s="29"/>
      <c r="J37" s="29">
        <v>6</v>
      </c>
      <c r="K37" s="29"/>
      <c r="L37" s="29">
        <v>1</v>
      </c>
      <c r="M37" s="71">
        <f t="shared" si="12"/>
        <v>40000</v>
      </c>
      <c r="N37" s="57"/>
      <c r="O37" s="29"/>
      <c r="P37" s="29"/>
      <c r="Q37" s="57">
        <f t="shared" si="13"/>
        <v>30000</v>
      </c>
      <c r="R37" s="57"/>
      <c r="S37" s="73">
        <f t="shared" si="14"/>
        <v>10000</v>
      </c>
      <c r="T37" s="59"/>
    </row>
    <row r="38" spans="1:20" s="4" customFormat="1" ht="30" customHeight="1" x14ac:dyDescent="0.15">
      <c r="A38" s="69"/>
      <c r="B38" s="53"/>
      <c r="C38" s="54" t="s">
        <v>44</v>
      </c>
      <c r="D38" s="29">
        <v>808001</v>
      </c>
      <c r="E38" s="54" t="s">
        <v>45</v>
      </c>
      <c r="F38" s="70">
        <f t="shared" si="15"/>
        <v>11</v>
      </c>
      <c r="G38" s="31"/>
      <c r="H38" s="74"/>
      <c r="I38" s="29"/>
      <c r="J38" s="29">
        <v>11</v>
      </c>
      <c r="K38" s="29"/>
      <c r="L38" s="29">
        <v>0</v>
      </c>
      <c r="M38" s="71">
        <f t="shared" si="12"/>
        <v>55000</v>
      </c>
      <c r="N38" s="57"/>
      <c r="O38" s="29"/>
      <c r="P38" s="29"/>
      <c r="Q38" s="57">
        <f t="shared" si="13"/>
        <v>55000</v>
      </c>
      <c r="R38" s="57"/>
      <c r="S38" s="73">
        <f t="shared" si="14"/>
        <v>0</v>
      </c>
      <c r="T38" s="59"/>
    </row>
    <row r="39" spans="1:20" s="4" customFormat="1" ht="30" customHeight="1" x14ac:dyDescent="0.15">
      <c r="A39" s="69"/>
      <c r="B39" s="53"/>
      <c r="C39" s="54" t="s">
        <v>46</v>
      </c>
      <c r="D39" s="29">
        <v>809001</v>
      </c>
      <c r="E39" s="54" t="s">
        <v>47</v>
      </c>
      <c r="F39" s="70">
        <f t="shared" si="15"/>
        <v>1</v>
      </c>
      <c r="G39" s="31"/>
      <c r="H39" s="74"/>
      <c r="I39" s="29"/>
      <c r="J39" s="29">
        <v>1</v>
      </c>
      <c r="K39" s="29"/>
      <c r="L39" s="29">
        <v>0</v>
      </c>
      <c r="M39" s="71">
        <f t="shared" si="12"/>
        <v>5000</v>
      </c>
      <c r="N39" s="57"/>
      <c r="O39" s="29"/>
      <c r="P39" s="29"/>
      <c r="Q39" s="57">
        <f t="shared" si="13"/>
        <v>5000</v>
      </c>
      <c r="R39" s="57"/>
      <c r="S39" s="73">
        <f t="shared" si="14"/>
        <v>0</v>
      </c>
      <c r="T39" s="59"/>
    </row>
    <row r="40" spans="1:20" s="4" customFormat="1" ht="30" customHeight="1" x14ac:dyDescent="0.15">
      <c r="A40" s="69"/>
      <c r="B40" s="53"/>
      <c r="C40" s="54" t="s">
        <v>48</v>
      </c>
      <c r="D40" s="29">
        <v>810001</v>
      </c>
      <c r="E40" s="54" t="s">
        <v>49</v>
      </c>
      <c r="F40" s="70">
        <f t="shared" si="15"/>
        <v>5</v>
      </c>
      <c r="G40" s="31"/>
      <c r="H40" s="74"/>
      <c r="I40" s="29"/>
      <c r="J40" s="29">
        <v>5</v>
      </c>
      <c r="K40" s="29"/>
      <c r="L40" s="29">
        <v>0</v>
      </c>
      <c r="M40" s="71">
        <f t="shared" si="12"/>
        <v>25000</v>
      </c>
      <c r="N40" s="57"/>
      <c r="O40" s="29"/>
      <c r="P40" s="29"/>
      <c r="Q40" s="57">
        <f t="shared" si="13"/>
        <v>25000</v>
      </c>
      <c r="R40" s="57"/>
      <c r="S40" s="73">
        <f t="shared" si="14"/>
        <v>0</v>
      </c>
      <c r="T40" s="59"/>
    </row>
    <row r="41" spans="1:20" s="4" customFormat="1" ht="30" customHeight="1" x14ac:dyDescent="0.15">
      <c r="A41" s="75"/>
      <c r="B41" s="60"/>
      <c r="C41" s="76" t="s">
        <v>29</v>
      </c>
      <c r="D41" s="76"/>
      <c r="E41" s="76"/>
      <c r="F41" s="77">
        <f t="shared" ref="F41:S41" si="16">SUM(F30:F40)</f>
        <v>107</v>
      </c>
      <c r="G41" s="77">
        <f t="shared" si="16"/>
        <v>0</v>
      </c>
      <c r="H41" s="77">
        <f t="shared" si="16"/>
        <v>0</v>
      </c>
      <c r="I41" s="77">
        <f t="shared" si="16"/>
        <v>0</v>
      </c>
      <c r="J41" s="77">
        <f t="shared" si="16"/>
        <v>102</v>
      </c>
      <c r="K41" s="77">
        <f t="shared" si="16"/>
        <v>0</v>
      </c>
      <c r="L41" s="77">
        <f t="shared" si="16"/>
        <v>5</v>
      </c>
      <c r="M41" s="78">
        <f t="shared" si="16"/>
        <v>560000</v>
      </c>
      <c r="N41" s="77">
        <f t="shared" si="16"/>
        <v>0</v>
      </c>
      <c r="O41" s="77">
        <f t="shared" si="16"/>
        <v>0</v>
      </c>
      <c r="P41" s="77">
        <f t="shared" si="16"/>
        <v>0</v>
      </c>
      <c r="Q41" s="79">
        <f t="shared" si="16"/>
        <v>510000</v>
      </c>
      <c r="R41" s="79">
        <f t="shared" si="16"/>
        <v>0</v>
      </c>
      <c r="S41" s="79">
        <f t="shared" si="16"/>
        <v>50000</v>
      </c>
      <c r="T41" s="80"/>
    </row>
    <row r="42" spans="1:20" s="4" customFormat="1" ht="30" customHeight="1" x14ac:dyDescent="0.15">
      <c r="A42" s="17" t="s">
        <v>7</v>
      </c>
      <c r="B42" s="18"/>
      <c r="C42" s="18"/>
      <c r="D42" s="18"/>
      <c r="E42" s="18"/>
      <c r="F42" s="29">
        <f>SUM(G42:L42)</f>
        <v>141</v>
      </c>
      <c r="G42" s="29">
        <f t="shared" ref="G42:M42" si="17">G17+G29+G41</f>
        <v>4</v>
      </c>
      <c r="H42" s="29">
        <f t="shared" si="17"/>
        <v>12</v>
      </c>
      <c r="I42" s="29">
        <f t="shared" si="17"/>
        <v>15</v>
      </c>
      <c r="J42" s="29">
        <f t="shared" si="17"/>
        <v>102</v>
      </c>
      <c r="K42" s="29">
        <f t="shared" si="17"/>
        <v>3</v>
      </c>
      <c r="L42" s="29">
        <f t="shared" si="17"/>
        <v>5</v>
      </c>
      <c r="M42" s="31">
        <f t="shared" si="17"/>
        <v>705960</v>
      </c>
      <c r="N42" s="31">
        <f t="shared" ref="N42:S42" si="18">N17+N29+N41</f>
        <v>10160</v>
      </c>
      <c r="O42" s="31">
        <f t="shared" si="18"/>
        <v>30800</v>
      </c>
      <c r="P42" s="31">
        <f t="shared" si="18"/>
        <v>75000</v>
      </c>
      <c r="Q42" s="31">
        <f t="shared" si="18"/>
        <v>510000</v>
      </c>
      <c r="R42" s="31">
        <f t="shared" si="18"/>
        <v>30000</v>
      </c>
      <c r="S42" s="31">
        <f t="shared" si="18"/>
        <v>50000</v>
      </c>
      <c r="T42" s="33"/>
    </row>
    <row r="43" spans="1:20" s="5" customFormat="1" ht="37.15" customHeight="1" x14ac:dyDescent="0.15">
      <c r="A43" s="81" t="s">
        <v>51</v>
      </c>
      <c r="B43" s="82"/>
      <c r="C43" s="82"/>
      <c r="D43" s="82"/>
      <c r="E43" s="82"/>
      <c r="F43" s="82"/>
      <c r="G43" s="82"/>
      <c r="H43" s="82"/>
      <c r="I43" s="82"/>
      <c r="J43" s="82"/>
      <c r="K43" s="82"/>
      <c r="L43" s="82"/>
      <c r="M43" s="82"/>
      <c r="N43" s="82"/>
      <c r="O43" s="82"/>
      <c r="P43" s="82"/>
      <c r="Q43" s="82"/>
      <c r="R43" s="82"/>
      <c r="S43" s="82"/>
      <c r="T43" s="83"/>
    </row>
    <row r="44" spans="1:20" ht="30.95" customHeight="1" x14ac:dyDescent="0.15">
      <c r="D44" s="11"/>
      <c r="E44" s="11"/>
      <c r="F44" s="11"/>
      <c r="G44" s="11"/>
      <c r="H44" s="11"/>
      <c r="I44" s="11"/>
      <c r="J44" s="12"/>
      <c r="K44" s="11"/>
      <c r="L44" s="11"/>
      <c r="M44" s="11"/>
      <c r="N44" s="11"/>
      <c r="O44" s="11"/>
      <c r="P44" s="11"/>
      <c r="Q44" s="12"/>
      <c r="R44" s="11"/>
      <c r="S44" s="11"/>
      <c r="T44" s="11"/>
    </row>
    <row r="45" spans="1:20" ht="41.25" customHeight="1" x14ac:dyDescent="0.15"/>
    <row r="46" spans="1:20" ht="41.25" customHeight="1" x14ac:dyDescent="0.15"/>
    <row r="47" spans="1:20" ht="41.25" customHeight="1" x14ac:dyDescent="0.15"/>
    <row r="48" spans="1:20" ht="41.25" customHeight="1" x14ac:dyDescent="0.15"/>
    <row r="49" ht="41.25" customHeight="1" x14ac:dyDescent="0.15"/>
    <row r="50" ht="41.25" customHeight="1" x14ac:dyDescent="0.15"/>
    <row r="51" ht="41.25" customHeight="1" x14ac:dyDescent="0.15"/>
    <row r="52" ht="41.25" customHeight="1" x14ac:dyDescent="0.15"/>
    <row r="53" ht="41.25" customHeight="1" x14ac:dyDescent="0.15"/>
    <row r="54" ht="41.25" customHeight="1" x14ac:dyDescent="0.15"/>
  </sheetData>
  <mergeCells count="27">
    <mergeCell ref="A2:T2"/>
    <mergeCell ref="F4:L4"/>
    <mergeCell ref="M4:S4"/>
    <mergeCell ref="G5:H5"/>
    <mergeCell ref="I5:J5"/>
    <mergeCell ref="K5:L5"/>
    <mergeCell ref="N5:O5"/>
    <mergeCell ref="P5:Q5"/>
    <mergeCell ref="R5:S5"/>
    <mergeCell ref="C4:C6"/>
    <mergeCell ref="D4:D6"/>
    <mergeCell ref="E4:E6"/>
    <mergeCell ref="F5:F6"/>
    <mergeCell ref="M5:M6"/>
    <mergeCell ref="T4:T6"/>
    <mergeCell ref="A4:B6"/>
    <mergeCell ref="C17:E17"/>
    <mergeCell ref="C29:E29"/>
    <mergeCell ref="C41:E41"/>
    <mergeCell ref="A42:E42"/>
    <mergeCell ref="A43:T43"/>
    <mergeCell ref="A7:B17"/>
    <mergeCell ref="D44:T44"/>
    <mergeCell ref="A18:A29"/>
    <mergeCell ref="A30:A41"/>
    <mergeCell ref="B18:B29"/>
    <mergeCell ref="B30:B41"/>
  </mergeCells>
  <phoneticPr fontId="9" type="noConversion"/>
  <printOptions horizontalCentered="1"/>
  <pageMargins left="0.35416666666666702" right="0.196527777777778" top="0.59027777777777801" bottom="0.74791666666666701" header="0.31458333333333299" footer="0.31458333333333299"/>
  <pageSetup paperSize="9" scale="56" fitToHeight="0" orientation="portrait"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免学费（2021-2022）</vt:lpstr>
      <vt:lpstr>'免学费（2021-2022）'!Print_Area</vt:lpstr>
      <vt:lpstr>'免学费（2021-2022）'!Print_Titles</vt:lpstr>
    </vt:vector>
  </TitlesOfParts>
  <Company>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张嘉禾</cp:lastModifiedBy>
  <cp:lastPrinted>2022-01-21T02:56:35Z</cp:lastPrinted>
  <dcterms:created xsi:type="dcterms:W3CDTF">2017-10-23T02:56:00Z</dcterms:created>
  <dcterms:modified xsi:type="dcterms:W3CDTF">2022-01-21T03:04:45Z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KSORubyTemplateID" linkTarget="0">
    <vt:lpwstr>14</vt:lpwstr>
  </property>
  <property fmtid="{D5CDD505-2E9C-101B-9397-08002B2CF9AE}" pid="4" name="ICV">
    <vt:lpwstr>15EFF7D1B6254147B762B3FBA3FF749D</vt:lpwstr>
  </property>
</Properties>
</file>